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0115" windowHeight="7995" activeTab="0"/>
  </bookViews>
  <sheets>
    <sheet name="DATA" sheetId="1" r:id="rId1"/>
    <sheet name="VLOOKUP" sheetId="2" r:id="rId2"/>
    <sheet name="PIVOT" sheetId="3" r:id="rId3"/>
    <sheet name="Random Formulas" sheetId="4" r:id="rId4"/>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41085.6287962963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fullCalcOnLoad="1"/>
  <pivotCaches>
    <pivotCache cacheId="1" r:id="rId5"/>
  </pivotCaches>
</workbook>
</file>

<file path=xl/sharedStrings.xml><?xml version="1.0" encoding="utf-8"?>
<sst xmlns="http://schemas.openxmlformats.org/spreadsheetml/2006/main" count="70" uniqueCount="49">
  <si>
    <t>Account Number</t>
  </si>
  <si>
    <t>Customer Name</t>
  </si>
  <si>
    <t>Current Balance</t>
  </si>
  <si>
    <t>John</t>
  </si>
  <si>
    <t>Alex</t>
  </si>
  <si>
    <t>Amy</t>
  </si>
  <si>
    <t>Sam</t>
  </si>
  <si>
    <t>Kevin</t>
  </si>
  <si>
    <t>James</t>
  </si>
  <si>
    <t>Zach</t>
  </si>
  <si>
    <t>Sharon</t>
  </si>
  <si>
    <t>Matt</t>
  </si>
  <si>
    <t>Joe</t>
  </si>
  <si>
    <t>Brittany</t>
  </si>
  <si>
    <t>Bob</t>
  </si>
  <si>
    <t>Dan</t>
  </si>
  <si>
    <t>Don</t>
  </si>
  <si>
    <t>Ryan</t>
  </si>
  <si>
    <t>Code</t>
  </si>
  <si>
    <t>Balance between</t>
  </si>
  <si>
    <t>dsadas af</t>
  </si>
  <si>
    <t>asfasfa</t>
  </si>
  <si>
    <t>Account Numbers</t>
  </si>
  <si>
    <t>Current balances</t>
  </si>
  <si>
    <t>Basic Vlookup</t>
  </si>
  <si>
    <t>Vlookup based on column number</t>
  </si>
  <si>
    <t>Row Labels</t>
  </si>
  <si>
    <t>Grand Total</t>
  </si>
  <si>
    <t>Sum of Current Balance</t>
  </si>
  <si>
    <t>Values</t>
  </si>
  <si>
    <t>Number of Accounts</t>
  </si>
  <si>
    <t>Average Current Balance</t>
  </si>
  <si>
    <t>Sum</t>
  </si>
  <si>
    <t>Average</t>
  </si>
  <si>
    <t>Count</t>
  </si>
  <si>
    <t>75th Quartile</t>
  </si>
  <si>
    <t>Median</t>
  </si>
  <si>
    <t>25th Quartile</t>
  </si>
  <si>
    <t>Revenue</t>
  </si>
  <si>
    <t>EBITDA Margin</t>
  </si>
  <si>
    <t>Weighted Average Margin</t>
  </si>
  <si>
    <t>Total balance</t>
  </si>
  <si>
    <t>After H3 is selected, use keys Control + [ to be taken to where the numbers are pulling from.  Use F5 and enter to return here</t>
  </si>
  <si>
    <t>** These numbers 1-4 correspond with the Vlookup tab</t>
  </si>
  <si>
    <t>** View nested if statements</t>
  </si>
  <si>
    <t>** Data grouped below (clearly marked by +)… Go to Data at top of screen - Group - Group</t>
  </si>
  <si>
    <t>** You will ntoice the left vlookup is set to a particular column by a hardcoded number where as the vlookup on the right is set to a column based on the cell it is pulling from.  The vlookup on the right is useful in case columns are added in between your data, which can sometimes mess up the vlookup</t>
  </si>
  <si>
    <t>** Use the center across selection function instead of center and merge. Center and merge will interfere with adding or removing columns</t>
  </si>
  <si>
    <t>To use center across, highlight cells you want the data to center from and to, and right click, format cells, alignment, hortizontal, center across selection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</si>
</sst>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3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6">
    <xf numFmtId="0" fontId="0" fillId="0" borderId="0" xfId="0" applyFont="1" applyAlignment="1">
      <alignment/>
    </xf>
    <xf numFmtId="164" fontId="0" fillId="0" borderId="0" xfId="42" applyNumberFormat="1" applyFont="1" applyAlignment="1">
      <alignment/>
    </xf>
    <xf numFmtId="0" fontId="0" fillId="33" borderId="0" xfId="0" applyFill="1" applyAlignment="1">
      <alignment/>
    </xf>
    <xf numFmtId="0" fontId="0" fillId="33" borderId="0" xfId="0" applyFill="1" applyAlignment="1">
      <alignment horizontal="centerContinuous"/>
    </xf>
    <xf numFmtId="0" fontId="0" fillId="0" borderId="10" xfId="0" applyBorder="1" applyAlignment="1">
      <alignment/>
    </xf>
    <xf numFmtId="0" fontId="0" fillId="0" borderId="10" xfId="0" applyBorder="1" applyAlignment="1">
      <alignment horizontal="centerContinuous"/>
    </xf>
    <xf numFmtId="0" fontId="0" fillId="0" borderId="0" xfId="0" applyAlignment="1">
      <alignment/>
    </xf>
    <xf numFmtId="0" fontId="0" fillId="0" borderId="0" xfId="0" applyAlignment="1">
      <alignment horizontal="left"/>
    </xf>
    <xf numFmtId="0" fontId="0" fillId="0" borderId="0" xfId="0" applyNumberFormat="1" applyAlignment="1">
      <alignment/>
    </xf>
    <xf numFmtId="164" fontId="0" fillId="0" borderId="0" xfId="0" applyNumberFormat="1" applyAlignment="1">
      <alignment/>
    </xf>
    <xf numFmtId="164" fontId="0" fillId="33" borderId="0" xfId="42" applyNumberFormat="1" applyFont="1" applyFill="1" applyAlignment="1">
      <alignment/>
    </xf>
    <xf numFmtId="164" fontId="0" fillId="33" borderId="0" xfId="0" applyNumberFormat="1" applyFill="1" applyAlignment="1">
      <alignment/>
    </xf>
    <xf numFmtId="0" fontId="0" fillId="0" borderId="10" xfId="0" applyFill="1" applyBorder="1" applyAlignment="1">
      <alignment horizontal="centerContinuous"/>
    </xf>
    <xf numFmtId="43" fontId="0" fillId="33" borderId="0" xfId="42" applyFont="1" applyFill="1" applyAlignment="1">
      <alignment/>
    </xf>
    <xf numFmtId="0" fontId="0" fillId="0" borderId="0" xfId="0" applyFill="1" applyAlignment="1">
      <alignment/>
    </xf>
    <xf numFmtId="0" fontId="0" fillId="0" borderId="0" xfId="0"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numFmt numFmtId="164" formatCode="_(* #,##0_);_(* \(#,##0\);_(* &quot;-&quot;??_);_(@_)"/>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3:D18" sheet="DATA"/>
  </cacheSource>
  <cacheFields count="4">
    <cacheField name="Account Number">
      <sharedItems containsSemiMixedTypes="0" containsString="0" containsMixedTypes="0" containsNumber="1" containsInteger="1"/>
    </cacheField>
    <cacheField name="Customer Name">
      <sharedItems containsMixedTypes="0"/>
    </cacheField>
    <cacheField name="Current Balance">
      <sharedItems containsSemiMixedTypes="0" containsString="0" containsMixedTypes="0" containsNumber="1" containsInteger="1"/>
    </cacheField>
    <cacheField name="Code">
      <sharedItems containsSemiMixedTypes="0" containsString="0" containsMixedTypes="0" containsNumber="1" containsInteger="1" count="4">
        <n v="1"/>
        <n v="3"/>
        <n v="2"/>
        <n v="4"/>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D9" firstHeaderRow="1" firstDataRow="2" firstDataCol="1"/>
  <pivotFields count="4">
    <pivotField showAll="0"/>
    <pivotField showAll="0"/>
    <pivotField dataField="1" showAll="0" numFmtId="164"/>
    <pivotField axis="axisRow" showAll="0">
      <items count="5">
        <item x="0"/>
        <item x="2"/>
        <item x="1"/>
        <item x="3"/>
        <item t="default"/>
      </items>
    </pivotField>
  </pivotFields>
  <rowFields count="1">
    <field x="3"/>
  </rowFields>
  <rowItems count="5">
    <i>
      <x/>
    </i>
    <i>
      <x v="1"/>
    </i>
    <i>
      <x v="2"/>
    </i>
    <i>
      <x v="3"/>
    </i>
    <i t="grand">
      <x/>
    </i>
  </rowItems>
  <colFields count="1">
    <field x="-2"/>
  </colFields>
  <colItems count="3">
    <i>
      <x/>
    </i>
    <i i="1">
      <x v="1"/>
    </i>
    <i i="2">
      <x v="2"/>
    </i>
  </colItems>
  <dataFields count="3">
    <dataField name="Sum of Current Balance" fld="2" baseField="0" baseItem="0" numFmtId="164"/>
    <dataField name="Average Current Balance" fld="2" subtotal="average" baseField="0" baseItem="0" numFmtId="164"/>
    <dataField name="Number of Accounts" fld="2" subtotal="countNums" baseField="0" baseItem="0"/>
  </dataFields>
  <formats count="2">
    <format dxfId="0">
      <pivotArea outline="0" fieldPosition="0">
        <references count="1">
          <reference field="3" count="0"/>
        </references>
      </pivotArea>
    </format>
    <format dxfId="0">
      <pivotArea outline="0" fieldPosition="0">
        <references count="1">
          <reference field="4294967294" count="2">
            <x v="0"/>
            <x v="1"/>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L25"/>
  <sheetViews>
    <sheetView tabSelected="1" zoomScalePageLayoutView="0" workbookViewId="0" topLeftCell="A1">
      <selection activeCell="I4" sqref="I4"/>
    </sheetView>
  </sheetViews>
  <sheetFormatPr defaultColWidth="9.140625" defaultRowHeight="15" outlineLevelRow="1"/>
  <cols>
    <col min="1" max="1" width="16.00390625" style="0" bestFit="1" customWidth="1"/>
    <col min="2" max="2" width="15.421875" style="0" bestFit="1" customWidth="1"/>
    <col min="3" max="3" width="15.140625" style="0" bestFit="1" customWidth="1"/>
    <col min="7" max="7" width="16.7109375" style="0" bestFit="1" customWidth="1"/>
    <col min="8" max="8" width="13.28125" style="0" bestFit="1" customWidth="1"/>
  </cols>
  <sheetData>
    <row r="1" ht="15">
      <c r="A1" t="s">
        <v>43</v>
      </c>
    </row>
    <row r="2" spans="1:4" ht="15">
      <c r="A2" s="2">
        <v>1</v>
      </c>
      <c r="B2" s="2">
        <v>2</v>
      </c>
      <c r="C2" s="2">
        <v>3</v>
      </c>
      <c r="D2" s="2">
        <v>4</v>
      </c>
    </row>
    <row r="3" spans="1:12" ht="15">
      <c r="A3" s="5" t="s">
        <v>0</v>
      </c>
      <c r="B3" s="5" t="s">
        <v>1</v>
      </c>
      <c r="C3" s="5" t="s">
        <v>2</v>
      </c>
      <c r="D3" s="12" t="s">
        <v>18</v>
      </c>
      <c r="G3" s="14" t="s">
        <v>47</v>
      </c>
      <c r="H3" s="14"/>
      <c r="I3" s="14"/>
      <c r="J3" s="14"/>
      <c r="K3" s="14"/>
      <c r="L3" s="14"/>
    </row>
    <row r="4" spans="1:9" ht="15">
      <c r="A4">
        <v>23252</v>
      </c>
      <c r="B4" t="s">
        <v>3</v>
      </c>
      <c r="C4" s="1">
        <v>15145</v>
      </c>
      <c r="D4" s="2">
        <f aca="true" t="shared" si="0" ref="D4:D18">IF(C4&lt;$H$5,$F$5,IF(C4&lt;$H$6,$F$6,IF(C4&lt;$H$7,$F$7,IF(C4&gt;$G$8,$F$8))))</f>
        <v>1</v>
      </c>
      <c r="F4" t="s">
        <v>18</v>
      </c>
      <c r="G4" s="3" t="s">
        <v>19</v>
      </c>
      <c r="H4" s="3"/>
      <c r="I4" t="s">
        <v>48</v>
      </c>
    </row>
    <row r="5" spans="1:8" ht="15">
      <c r="A5">
        <v>34234235</v>
      </c>
      <c r="B5" t="s">
        <v>4</v>
      </c>
      <c r="C5" s="1">
        <v>121251</v>
      </c>
      <c r="D5" s="2">
        <f t="shared" si="0"/>
        <v>3</v>
      </c>
      <c r="F5">
        <v>1</v>
      </c>
      <c r="G5" s="1">
        <v>0</v>
      </c>
      <c r="H5" s="1">
        <v>25000</v>
      </c>
    </row>
    <row r="6" spans="1:8" ht="15">
      <c r="A6">
        <v>35382</v>
      </c>
      <c r="B6" t="s">
        <v>5</v>
      </c>
      <c r="C6" s="1">
        <v>126598</v>
      </c>
      <c r="D6" s="2">
        <f t="shared" si="0"/>
        <v>3</v>
      </c>
      <c r="F6">
        <v>2</v>
      </c>
      <c r="G6" s="1">
        <v>25001</v>
      </c>
      <c r="H6" s="1">
        <v>100000</v>
      </c>
    </row>
    <row r="7" spans="1:8" ht="15">
      <c r="A7">
        <v>382347239</v>
      </c>
      <c r="B7" t="s">
        <v>6</v>
      </c>
      <c r="C7" s="1">
        <v>58525</v>
      </c>
      <c r="D7" s="2">
        <f t="shared" si="0"/>
        <v>2</v>
      </c>
      <c r="F7">
        <v>3</v>
      </c>
      <c r="G7" s="1">
        <v>100001</v>
      </c>
      <c r="H7" s="1">
        <v>1000000</v>
      </c>
    </row>
    <row r="8" spans="1:8" ht="15">
      <c r="A8">
        <v>348234</v>
      </c>
      <c r="B8" t="s">
        <v>7</v>
      </c>
      <c r="C8" s="1">
        <v>52356</v>
      </c>
      <c r="D8" s="2">
        <f t="shared" si="0"/>
        <v>2</v>
      </c>
      <c r="F8">
        <v>4</v>
      </c>
      <c r="G8" s="1">
        <v>1000000</v>
      </c>
      <c r="H8" s="1"/>
    </row>
    <row r="9" spans="1:4" ht="15">
      <c r="A9">
        <v>957368</v>
      </c>
      <c r="B9" t="s">
        <v>8</v>
      </c>
      <c r="C9" s="1">
        <v>23235</v>
      </c>
      <c r="D9" s="2">
        <f t="shared" si="0"/>
        <v>1</v>
      </c>
    </row>
    <row r="10" spans="1:7" ht="15">
      <c r="A10">
        <v>374837</v>
      </c>
      <c r="B10" t="s">
        <v>9</v>
      </c>
      <c r="C10" s="1">
        <v>23358</v>
      </c>
      <c r="D10" s="2">
        <f t="shared" si="0"/>
        <v>1</v>
      </c>
      <c r="E10" s="2" t="s">
        <v>44</v>
      </c>
      <c r="F10" s="2"/>
      <c r="G10" s="2"/>
    </row>
    <row r="11" spans="1:4" ht="15">
      <c r="A11">
        <v>394038473</v>
      </c>
      <c r="B11" t="s">
        <v>10</v>
      </c>
      <c r="C11" s="1">
        <v>99958</v>
      </c>
      <c r="D11" s="2">
        <f t="shared" si="0"/>
        <v>2</v>
      </c>
    </row>
    <row r="12" spans="1:4" ht="15">
      <c r="A12">
        <v>8473956</v>
      </c>
      <c r="B12" t="s">
        <v>11</v>
      </c>
      <c r="C12" s="1">
        <v>5635385</v>
      </c>
      <c r="D12" s="2">
        <f t="shared" si="0"/>
        <v>4</v>
      </c>
    </row>
    <row r="13" spans="1:4" ht="15">
      <c r="A13">
        <v>4843874</v>
      </c>
      <c r="B13" t="s">
        <v>12</v>
      </c>
      <c r="C13" s="1">
        <v>968</v>
      </c>
      <c r="D13" s="2">
        <f t="shared" si="0"/>
        <v>1</v>
      </c>
    </row>
    <row r="14" spans="1:4" ht="15">
      <c r="A14">
        <v>8374389</v>
      </c>
      <c r="B14" t="s">
        <v>13</v>
      </c>
      <c r="C14" s="1">
        <v>698535</v>
      </c>
      <c r="D14" s="2">
        <f t="shared" si="0"/>
        <v>3</v>
      </c>
    </row>
    <row r="15" spans="1:4" ht="15">
      <c r="A15">
        <v>38437390</v>
      </c>
      <c r="B15" t="s">
        <v>14</v>
      </c>
      <c r="C15" s="1">
        <v>538873</v>
      </c>
      <c r="D15" s="2">
        <f t="shared" si="0"/>
        <v>3</v>
      </c>
    </row>
    <row r="16" spans="1:4" ht="15">
      <c r="A16">
        <v>32427849</v>
      </c>
      <c r="B16" t="s">
        <v>15</v>
      </c>
      <c r="C16" s="1">
        <v>53647</v>
      </c>
      <c r="D16" s="2">
        <f t="shared" si="0"/>
        <v>2</v>
      </c>
    </row>
    <row r="17" spans="1:4" ht="15">
      <c r="A17">
        <v>283472</v>
      </c>
      <c r="B17" t="s">
        <v>16</v>
      </c>
      <c r="C17" s="1">
        <v>353238</v>
      </c>
      <c r="D17" s="2">
        <f t="shared" si="0"/>
        <v>3</v>
      </c>
    </row>
    <row r="18" spans="1:4" ht="15">
      <c r="A18">
        <v>684736</v>
      </c>
      <c r="B18" t="s">
        <v>17</v>
      </c>
      <c r="C18" s="1">
        <v>535385</v>
      </c>
      <c r="D18" s="2">
        <f t="shared" si="0"/>
        <v>3</v>
      </c>
    </row>
    <row r="19" ht="15">
      <c r="C19" s="1"/>
    </row>
    <row r="20" spans="2:3" ht="15">
      <c r="B20" t="s">
        <v>41</v>
      </c>
      <c r="C20" s="1">
        <f>SUM(C4:C18)</f>
        <v>8336457</v>
      </c>
    </row>
    <row r="22" spans="1:7" ht="15">
      <c r="A22" s="2" t="s">
        <v>45</v>
      </c>
      <c r="B22" s="2"/>
      <c r="C22" s="2"/>
      <c r="D22" s="2"/>
      <c r="E22" s="2"/>
      <c r="F22" s="2"/>
      <c r="G22" s="2"/>
    </row>
    <row r="23" ht="15" hidden="1" outlineLevel="1">
      <c r="A23" t="s">
        <v>20</v>
      </c>
    </row>
    <row r="24" ht="15" hidden="1" outlineLevel="1"/>
    <row r="25" ht="15" hidden="1" outlineLevel="1">
      <c r="A25" t="s">
        <v>21</v>
      </c>
    </row>
    <row r="26" ht="15" collapsed="1"/>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E14"/>
  <sheetViews>
    <sheetView zoomScalePageLayoutView="0" workbookViewId="0" topLeftCell="A1">
      <selection activeCell="F19" sqref="F19"/>
    </sheetView>
  </sheetViews>
  <sheetFormatPr defaultColWidth="9.140625" defaultRowHeight="15"/>
  <cols>
    <col min="1" max="1" width="16.8515625" style="0" bestFit="1" customWidth="1"/>
    <col min="2" max="2" width="16.00390625" style="0" bestFit="1" customWidth="1"/>
    <col min="4" max="4" width="16.8515625" style="0" customWidth="1"/>
    <col min="5" max="5" width="16.00390625" style="0" bestFit="1" customWidth="1"/>
  </cols>
  <sheetData>
    <row r="2" spans="1:4" ht="15">
      <c r="A2" t="s">
        <v>24</v>
      </c>
      <c r="D2" t="s">
        <v>25</v>
      </c>
    </row>
    <row r="3" spans="1:5" ht="15">
      <c r="A3" s="4" t="s">
        <v>22</v>
      </c>
      <c r="B3" s="4" t="s">
        <v>23</v>
      </c>
      <c r="D3" s="4" t="s">
        <v>22</v>
      </c>
      <c r="E3" s="4" t="s">
        <v>23</v>
      </c>
    </row>
    <row r="4" spans="1:5" ht="15">
      <c r="A4">
        <v>23252</v>
      </c>
      <c r="B4" s="10">
        <f>VLOOKUP(A4,DATA!$A$3:$D$18,3,FALSE)</f>
        <v>15145</v>
      </c>
      <c r="D4">
        <v>23252</v>
      </c>
      <c r="E4" s="10">
        <f>VLOOKUP(D4,DATA!$A$3:$D$18,DATA!$C$2,FALSE)</f>
        <v>15145</v>
      </c>
    </row>
    <row r="5" spans="1:5" ht="15">
      <c r="A5">
        <v>34234235</v>
      </c>
      <c r="B5" s="10">
        <f>VLOOKUP(A5,DATA!$A$3:$D$18,3,FALSE)</f>
        <v>121251</v>
      </c>
      <c r="D5">
        <v>34234235</v>
      </c>
      <c r="E5" s="10">
        <f>VLOOKUP(D5,DATA!$A$3:$D$18,DATA!$C$2,FALSE)</f>
        <v>121251</v>
      </c>
    </row>
    <row r="6" spans="1:5" ht="15">
      <c r="A6">
        <v>32427849</v>
      </c>
      <c r="B6" s="10">
        <f>VLOOKUP(A6,DATA!$A$3:$D$18,3,FALSE)</f>
        <v>53647</v>
      </c>
      <c r="D6">
        <v>32427849</v>
      </c>
      <c r="E6" s="10">
        <f>VLOOKUP(D6,DATA!$A$3:$D$18,DATA!$C$2,FALSE)</f>
        <v>53647</v>
      </c>
    </row>
    <row r="7" spans="1:5" ht="15">
      <c r="A7">
        <v>283472</v>
      </c>
      <c r="B7" s="10">
        <f>VLOOKUP(A7,DATA!$A$3:$D$18,3,FALSE)</f>
        <v>353238</v>
      </c>
      <c r="D7">
        <v>283472</v>
      </c>
      <c r="E7" s="10">
        <f>VLOOKUP(D7,DATA!$A$3:$D$18,DATA!$C$2,FALSE)</f>
        <v>353238</v>
      </c>
    </row>
    <row r="8" spans="1:5" ht="15">
      <c r="A8">
        <v>684736</v>
      </c>
      <c r="B8" s="10">
        <f>VLOOKUP(A8,DATA!$A$3:$D$18,3,FALSE)</f>
        <v>535385</v>
      </c>
      <c r="D8">
        <v>684736</v>
      </c>
      <c r="E8" s="10">
        <f>VLOOKUP(D8,DATA!$A$3:$D$18,DATA!$C$2,FALSE)</f>
        <v>535385</v>
      </c>
    </row>
    <row r="10" spans="1:5" ht="15">
      <c r="A10" s="15" t="s">
        <v>46</v>
      </c>
      <c r="B10" s="15"/>
      <c r="C10" s="15"/>
      <c r="D10" s="15"/>
      <c r="E10" s="15"/>
    </row>
    <row r="11" spans="1:5" ht="15">
      <c r="A11" s="15"/>
      <c r="B11" s="15"/>
      <c r="C11" s="15"/>
      <c r="D11" s="15"/>
      <c r="E11" s="15"/>
    </row>
    <row r="12" spans="1:5" ht="15">
      <c r="A12" s="15"/>
      <c r="B12" s="15"/>
      <c r="C12" s="15"/>
      <c r="D12" s="15"/>
      <c r="E12" s="15"/>
    </row>
    <row r="13" spans="1:5" ht="15">
      <c r="A13" s="15"/>
      <c r="B13" s="15"/>
      <c r="C13" s="15"/>
      <c r="D13" s="15"/>
      <c r="E13" s="15"/>
    </row>
    <row r="14" spans="1:5" ht="15">
      <c r="A14" s="15"/>
      <c r="B14" s="15"/>
      <c r="C14" s="15"/>
      <c r="D14" s="15"/>
      <c r="E14" s="15"/>
    </row>
  </sheetData>
  <sheetProtection/>
  <mergeCells count="1">
    <mergeCell ref="A10:E1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D9"/>
  <sheetViews>
    <sheetView zoomScalePageLayoutView="0" workbookViewId="0" topLeftCell="A1">
      <selection activeCell="B18" sqref="B18"/>
    </sheetView>
  </sheetViews>
  <sheetFormatPr defaultColWidth="9.140625" defaultRowHeight="15"/>
  <cols>
    <col min="1" max="1" width="13.140625" style="0" bestFit="1" customWidth="1"/>
    <col min="2" max="2" width="22.00390625" style="0" bestFit="1" customWidth="1"/>
    <col min="3" max="3" width="23.140625" style="0" customWidth="1"/>
    <col min="4" max="4" width="19.28125" style="0" customWidth="1"/>
  </cols>
  <sheetData>
    <row r="3" ht="15">
      <c r="B3" s="6" t="s">
        <v>29</v>
      </c>
    </row>
    <row r="4" spans="1:4" ht="15">
      <c r="A4" s="6" t="s">
        <v>26</v>
      </c>
      <c r="B4" t="s">
        <v>28</v>
      </c>
      <c r="C4" t="s">
        <v>31</v>
      </c>
      <c r="D4" t="s">
        <v>30</v>
      </c>
    </row>
    <row r="5" spans="1:4" ht="15">
      <c r="A5" s="7">
        <v>1</v>
      </c>
      <c r="B5" s="9">
        <v>62706</v>
      </c>
      <c r="C5" s="9">
        <v>15676.5</v>
      </c>
      <c r="D5" s="9">
        <v>4</v>
      </c>
    </row>
    <row r="6" spans="1:4" ht="15">
      <c r="A6" s="7">
        <v>2</v>
      </c>
      <c r="B6" s="9">
        <v>264486</v>
      </c>
      <c r="C6" s="9">
        <v>66121.5</v>
      </c>
      <c r="D6" s="9">
        <v>4</v>
      </c>
    </row>
    <row r="7" spans="1:4" ht="15">
      <c r="A7" s="7">
        <v>3</v>
      </c>
      <c r="B7" s="9">
        <v>2373880</v>
      </c>
      <c r="C7" s="9">
        <v>395646.6666666667</v>
      </c>
      <c r="D7" s="9">
        <v>6</v>
      </c>
    </row>
    <row r="8" spans="1:4" ht="15">
      <c r="A8" s="7">
        <v>4</v>
      </c>
      <c r="B8" s="9">
        <v>5635385</v>
      </c>
      <c r="C8" s="9">
        <v>5635385</v>
      </c>
      <c r="D8" s="9">
        <v>1</v>
      </c>
    </row>
    <row r="9" spans="1:4" ht="15">
      <c r="A9" s="7" t="s">
        <v>27</v>
      </c>
      <c r="B9" s="9">
        <v>8336457</v>
      </c>
      <c r="C9" s="9">
        <v>555763.8</v>
      </c>
      <c r="D9" s="8">
        <v>15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G25"/>
  <sheetViews>
    <sheetView zoomScalePageLayoutView="0" workbookViewId="0" topLeftCell="A1">
      <selection activeCell="H6" sqref="H6"/>
    </sheetView>
  </sheetViews>
  <sheetFormatPr defaultColWidth="9.140625" defaultRowHeight="15"/>
  <cols>
    <col min="1" max="1" width="16.00390625" style="0" bestFit="1" customWidth="1"/>
    <col min="2" max="2" width="24.421875" style="0" bestFit="1" customWidth="1"/>
    <col min="3" max="3" width="15.140625" style="0" bestFit="1" customWidth="1"/>
    <col min="4" max="4" width="14.00390625" style="0" bestFit="1" customWidth="1"/>
    <col min="5" max="5" width="5.57421875" style="0" customWidth="1"/>
    <col min="6" max="6" width="12.7109375" style="0" bestFit="1" customWidth="1"/>
    <col min="7" max="7" width="19.00390625" style="0" customWidth="1"/>
  </cols>
  <sheetData>
    <row r="1" ht="9" customHeight="1"/>
    <row r="2" spans="1:4" ht="15">
      <c r="A2" s="5" t="s">
        <v>0</v>
      </c>
      <c r="B2" s="5" t="s">
        <v>1</v>
      </c>
      <c r="C2" s="5" t="s">
        <v>38</v>
      </c>
      <c r="D2" s="12" t="s">
        <v>39</v>
      </c>
    </row>
    <row r="3" spans="1:6" ht="15">
      <c r="A3">
        <v>23252</v>
      </c>
      <c r="B3" t="s">
        <v>3</v>
      </c>
      <c r="C3" s="1">
        <v>15145</v>
      </c>
      <c r="D3">
        <v>0.1</v>
      </c>
      <c r="F3" s="14" t="s">
        <v>42</v>
      </c>
    </row>
    <row r="4" spans="1:7" ht="15">
      <c r="A4">
        <v>34234235</v>
      </c>
      <c r="B4" t="s">
        <v>4</v>
      </c>
      <c r="C4" s="1">
        <v>121251</v>
      </c>
      <c r="D4">
        <v>0.2</v>
      </c>
      <c r="F4" t="s">
        <v>41</v>
      </c>
      <c r="G4" s="10">
        <f>DATA!C20</f>
        <v>8336457</v>
      </c>
    </row>
    <row r="5" spans="1:4" ht="15">
      <c r="A5">
        <v>35382</v>
      </c>
      <c r="B5" t="s">
        <v>5</v>
      </c>
      <c r="C5" s="1">
        <v>126598</v>
      </c>
      <c r="D5">
        <v>0.2</v>
      </c>
    </row>
    <row r="6" spans="1:4" ht="15">
      <c r="A6">
        <v>382347239</v>
      </c>
      <c r="B6" t="s">
        <v>6</v>
      </c>
      <c r="C6" s="1">
        <v>58525</v>
      </c>
      <c r="D6">
        <v>0.14</v>
      </c>
    </row>
    <row r="7" spans="1:4" ht="15">
      <c r="A7">
        <v>348234</v>
      </c>
      <c r="B7" t="s">
        <v>7</v>
      </c>
      <c r="C7" s="1">
        <v>52356</v>
      </c>
      <c r="D7">
        <v>0.2</v>
      </c>
    </row>
    <row r="8" spans="1:4" ht="15">
      <c r="A8">
        <v>957368</v>
      </c>
      <c r="B8" t="s">
        <v>8</v>
      </c>
      <c r="C8" s="1">
        <v>23235</v>
      </c>
      <c r="D8">
        <v>0.33</v>
      </c>
    </row>
    <row r="9" spans="1:4" ht="15">
      <c r="A9">
        <v>374837</v>
      </c>
      <c r="B9" t="s">
        <v>9</v>
      </c>
      <c r="C9" s="1">
        <v>23358</v>
      </c>
      <c r="D9">
        <v>0.25</v>
      </c>
    </row>
    <row r="10" spans="1:4" ht="15">
      <c r="A10">
        <v>394038473</v>
      </c>
      <c r="B10" t="s">
        <v>10</v>
      </c>
      <c r="C10" s="1">
        <v>99958</v>
      </c>
      <c r="D10">
        <v>0.26</v>
      </c>
    </row>
    <row r="11" spans="1:4" ht="15">
      <c r="A11">
        <v>8473956</v>
      </c>
      <c r="B11" t="s">
        <v>11</v>
      </c>
      <c r="C11" s="1">
        <v>5635385</v>
      </c>
      <c r="D11">
        <v>0.24</v>
      </c>
    </row>
    <row r="12" spans="1:4" ht="15">
      <c r="A12">
        <v>4843874</v>
      </c>
      <c r="B12" t="s">
        <v>12</v>
      </c>
      <c r="C12" s="1">
        <v>968</v>
      </c>
      <c r="D12">
        <v>0.28</v>
      </c>
    </row>
    <row r="13" spans="1:4" ht="15">
      <c r="A13">
        <v>8374389</v>
      </c>
      <c r="B13" t="s">
        <v>13</v>
      </c>
      <c r="C13" s="1">
        <v>698535</v>
      </c>
      <c r="D13">
        <v>0.33</v>
      </c>
    </row>
    <row r="14" spans="1:4" ht="15">
      <c r="A14">
        <v>38437390</v>
      </c>
      <c r="B14" t="s">
        <v>14</v>
      </c>
      <c r="C14" s="1">
        <v>538873</v>
      </c>
      <c r="D14">
        <v>0.44</v>
      </c>
    </row>
    <row r="15" spans="1:4" ht="15">
      <c r="A15">
        <v>32427849</v>
      </c>
      <c r="B15" t="s">
        <v>15</v>
      </c>
      <c r="C15" s="1">
        <v>53647</v>
      </c>
      <c r="D15">
        <v>0.4</v>
      </c>
    </row>
    <row r="16" spans="1:4" ht="15">
      <c r="A16">
        <v>283472</v>
      </c>
      <c r="B16" t="s">
        <v>16</v>
      </c>
      <c r="C16" s="1">
        <v>353238</v>
      </c>
      <c r="D16">
        <v>0.22</v>
      </c>
    </row>
    <row r="17" spans="1:4" ht="15">
      <c r="A17">
        <v>684736</v>
      </c>
      <c r="B17" t="s">
        <v>17</v>
      </c>
      <c r="C17" s="1">
        <v>535385</v>
      </c>
      <c r="D17">
        <v>0.1</v>
      </c>
    </row>
    <row r="19" spans="2:3" ht="15">
      <c r="B19" t="s">
        <v>32</v>
      </c>
      <c r="C19" s="11">
        <f>SUM(C3:C17)</f>
        <v>8336457</v>
      </c>
    </row>
    <row r="20" spans="2:3" ht="15">
      <c r="B20" t="s">
        <v>33</v>
      </c>
      <c r="C20" s="11">
        <f>AVERAGE(C3:C17)</f>
        <v>555763.8</v>
      </c>
    </row>
    <row r="21" spans="2:3" ht="15">
      <c r="B21" t="s">
        <v>34</v>
      </c>
      <c r="C21" s="2">
        <f>COUNT(C3:C17)</f>
        <v>15</v>
      </c>
    </row>
    <row r="22" spans="2:3" ht="15">
      <c r="B22" t="s">
        <v>35</v>
      </c>
      <c r="C22" s="10">
        <f>QUARTILE(C3:C17,3)</f>
        <v>444311.5</v>
      </c>
    </row>
    <row r="23" spans="2:3" ht="15">
      <c r="B23" t="s">
        <v>36</v>
      </c>
      <c r="C23" s="11">
        <f>MEDIAN(C3:C17)</f>
        <v>99958</v>
      </c>
    </row>
    <row r="24" spans="2:3" ht="15">
      <c r="B24" t="s">
        <v>37</v>
      </c>
      <c r="C24" s="10">
        <f>QUARTILE(C5:C19,1)</f>
        <v>52678.75</v>
      </c>
    </row>
    <row r="25" spans="2:3" ht="15">
      <c r="B25" t="s">
        <v>40</v>
      </c>
      <c r="C25" s="13">
        <f>SUMPRODUCT(C3:C17,D3:D17)/SUM(C3:C17)</f>
        <v>0.24978703782674103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RSM McGladrey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McGladrey</dc:creator>
  <cp:keywords/>
  <dc:description/>
  <cp:lastModifiedBy>McGladrey</cp:lastModifiedBy>
  <dcterms:created xsi:type="dcterms:W3CDTF">2012-07-07T15:28:11Z</dcterms:created>
  <dcterms:modified xsi:type="dcterms:W3CDTF">2012-07-07T16:36:11Z</dcterms:modified>
  <cp:category/>
  <cp:version/>
  <cp:contentType/>
  <cp:contentStatus/>
</cp:coreProperties>
</file>