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5180" windowHeight="8148" activeTab="0"/>
  </bookViews>
  <sheets>
    <sheet name="DCF levered" sheetId="1" r:id="rId1"/>
  </sheets>
  <externalReferences>
    <externalReference r:id="rId4"/>
    <externalReference r:id="rId5"/>
    <externalReference r:id="rId6"/>
  </externalReferences>
  <definedNames>
    <definedName name="___123Graph_ACHART11" hidden="1">'[1]VRI'!#REF!</definedName>
    <definedName name="___123Graph_ACHART14" hidden="1">'[1]Ratios'!#REF!</definedName>
    <definedName name="___123Graph_ACHART2" hidden="1">'[1]Ratios'!#REF!</definedName>
    <definedName name="___123Graph_ACHART20" hidden="1">'[1]RLI'!#REF!</definedName>
    <definedName name="___123Graph_ACHART3" hidden="1">'[1]Ratios'!#REF!</definedName>
    <definedName name="___123Graph_ACHART4" hidden="1">'[1]Ratios'!#REF!</definedName>
    <definedName name="___123Graph_ACHART6" hidden="1">'[1]VRI'!#REF!</definedName>
    <definedName name="___123Graph_BCHART2" hidden="1">'[2]Graph Data'!$K$11:$K$28</definedName>
    <definedName name="___123Graph_CCHART2" hidden="1">'[2]Graph Data'!$L$11:$L$28</definedName>
    <definedName name="___123Graph_LBL_ACHART11" hidden="1">'[1]VRI'!#REF!</definedName>
    <definedName name="___123Graph_LBL_ACHART14" hidden="1">'[1]Ratios'!#REF!</definedName>
    <definedName name="___123Graph_LBL_ACHART2" hidden="1">'[1]Ratios'!#REF!</definedName>
    <definedName name="___123Graph_LBL_ACHART3" hidden="1">'[1]Ratios'!#REF!</definedName>
    <definedName name="___123Graph_LBL_ACHART4" hidden="1">'[1]Ratios'!#REF!</definedName>
    <definedName name="___123Graph_LBL_ACHART6" hidden="1">'[1]VRI'!#REF!</definedName>
    <definedName name="___123Graph_XCHART20" hidden="1">'[1]RLI'!#REF!</definedName>
    <definedName name="___123Graph_XCHART3" hidden="1">'[1]Ratios'!#REF!</definedName>
    <definedName name="___123Graph_XCHART4" hidden="1">'[1]Ratios'!#REF!</definedName>
    <definedName name="___123Graph_XCHART6" hidden="1">'[1]VRI'!#REF!</definedName>
    <definedName name="_xlfn.RTD" hidden="1">#NAME?</definedName>
  </definedNames>
  <calcPr fullCalcOnLoad="1"/>
</workbook>
</file>

<file path=xl/comments1.xml><?xml version="1.0" encoding="utf-8"?>
<comments xmlns="http://schemas.openxmlformats.org/spreadsheetml/2006/main">
  <authors>
    <author>ysankpal</author>
  </authors>
  <commentList>
    <comment ref="F18" authorId="0">
      <text>
        <r>
          <rPr>
            <sz val="8"/>
            <rFont val="Arial"/>
            <family val="2"/>
          </rPr>
          <t xml:space="preserve">Assume that the asset is sold for this value </t>
        </r>
      </text>
    </comment>
    <comment ref="F19" authorId="0">
      <text>
        <r>
          <rPr>
            <sz val="8"/>
            <rFont val="Arial"/>
            <family val="2"/>
          </rPr>
          <t>Assume that the debt is repaid</t>
        </r>
      </text>
    </comment>
  </commentList>
</comments>
</file>

<file path=xl/sharedStrings.xml><?xml version="1.0" encoding="utf-8"?>
<sst xmlns="http://schemas.openxmlformats.org/spreadsheetml/2006/main" count="27" uniqueCount="22">
  <si>
    <t>Equity</t>
  </si>
  <si>
    <t xml:space="preserve">Debt </t>
  </si>
  <si>
    <t>Return on asset</t>
  </si>
  <si>
    <t xml:space="preserve">interest rate </t>
  </si>
  <si>
    <t>Cost of equity</t>
  </si>
  <si>
    <t>Discount rate</t>
  </si>
  <si>
    <t>0</t>
  </si>
  <si>
    <t>Debt outstanding</t>
  </si>
  <si>
    <t>Investment</t>
  </si>
  <si>
    <t>Cash flow</t>
  </si>
  <si>
    <t>Interest payment</t>
  </si>
  <si>
    <t>FCFE</t>
  </si>
  <si>
    <t>PV of FCFE</t>
  </si>
  <si>
    <t>PV of cash flows</t>
  </si>
  <si>
    <t>PV of Terminal Value</t>
  </si>
  <si>
    <t xml:space="preserve">  </t>
  </si>
  <si>
    <t>PV</t>
  </si>
  <si>
    <t>FCFF</t>
  </si>
  <si>
    <t>PV of FCFF</t>
  </si>
  <si>
    <t>Assumptions</t>
  </si>
  <si>
    <t>Scenario 1: Deducting interest from cash flow</t>
  </si>
  <si>
    <t>Scenario 2: Accruing interest expense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</si>
</sst>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;&quot;-&quot;"/>
    <numFmt numFmtId="165" formatCode="#,##0.00;\(#,##0.00\);&quot;-&quot;"/>
    <numFmt numFmtId="166" formatCode="#,##0.0;\(#,##0.0\);&quot;-&quot;"/>
    <numFmt numFmtId="167" formatCode="#,##0.000;\(#,##0.000\);&quot;-&quot;"/>
    <numFmt numFmtId="168" formatCode="0.0;\(0.0\)"/>
    <numFmt numFmtId="169" formatCode="_(* #,##0.000_);_(* \(#,##0.000\);_(* &quot;-&quot;??_);_(@_)"/>
    <numFmt numFmtId="170" formatCode="_([$C$-240A]* #,##0.00_);_([$C$-240A]* \(#,##0.00\);_([$C$-240A]* &quot;-&quot;??_);_(@_)"/>
    <numFmt numFmtId="171" formatCode="[Magenta]0.0;[Red]\-0.0;0.0"/>
    <numFmt numFmtId="172" formatCode="0_);\(0\)"/>
    <numFmt numFmtId="173" formatCode="#,##0.000"/>
    <numFmt numFmtId="174" formatCode="#,##0.00;\(#,##0.00"/>
    <numFmt numFmtId="175" formatCode="_-* \(#,##0\);_-* #,##0_-;_-* &quot;-     &quot;_-;_-@_-"/>
    <numFmt numFmtId="176" formatCode="_(* #,##0_);_(* \(#,##0\);_(* &quot;-     &quot;_);_(@_)"/>
    <numFmt numFmtId="177" formatCode="_._.* #,##0.0_);_._.* \(#,##0.0\);_._.* \-??_.?_);_._.@_)"/>
    <numFmt numFmtId="178" formatCode="_._.* #,##0.00_);_._.* \(#,##0.00\);_._.* \-??_.??_);_._.@_)"/>
    <numFmt numFmtId="179" formatCode="_._.* #,##0.000_);_._.* \(#,##0.000\);_._.* \-??_.???_);_._.@_)"/>
    <numFmt numFmtId="180" formatCode="_._.* #,##0.0000_);_._.* \(#,##0.0000\);_._.* \-??_.?_);_._.@_)"/>
    <numFmt numFmtId="181" formatCode="_._.* #,##0.00000_);_._.* \(#,##0.00000\);_._.* \-??_.?_);_._.@_)"/>
    <numFmt numFmtId="182" formatCode="_-* \(#,##0.00\);_-* #,##0.00_-;_-* &quot;-     &quot;??_-;_-@_-"/>
    <numFmt numFmtId="183" formatCode="_(* #,##0.00_);_(* \(#,##0.00\);_(* &quot;-     &quot;??_);_(@_)"/>
    <numFmt numFmtId="184" formatCode="_-&quot;$&quot;* \(#,##0.00\);_-&quot;$&quot;* #,##0.00_);_-&quot;$&quot;* &quot;-     &quot;??_-;_-@_-"/>
    <numFmt numFmtId="185" formatCode="&quot;$&quot;* #,##0.00_);&quot;$&quot;* \(#,##0.00\);&quot;$&quot;* &quot;-     &quot;??_);@_)"/>
    <numFmt numFmtId="186" formatCode="&quot;$&quot;* \(#,##0\);&quot;$&quot;* #,##0_);&quot;$&quot;* &quot;-     &quot;_-;@_-"/>
    <numFmt numFmtId="187" formatCode="_(&quot;$&quot;* #,##0_);_(&quot;$&quot;* \(#,##0\);_(&quot;$&quot;* &quot;-     &quot;_);_(@_)"/>
    <numFmt numFmtId="188" formatCode="_._.&quot;$&quot;* #,##0.0_);_._.&quot;$&quot;* \(#,##0.0\);_._.&quot;$&quot;* \-??_.?_);_._.@_)"/>
    <numFmt numFmtId="189" formatCode="_._.&quot;$&quot;* #,##0.00_);_._.&quot;$&quot;* \(#,##0.00\);_._.&quot;$&quot;* \-??_.??_);_._.@_)"/>
    <numFmt numFmtId="190" formatCode="_._.&quot;$&quot;* #,##0.000_);_._.&quot;$&quot;* \(#,##0.000\);_._.&quot;$&quot;* \-??_.???_);_._.@_)"/>
    <numFmt numFmtId="191" formatCode="_._.&quot;$&quot;* #,##0.0000_);_._.&quot;$&quot;* \(#,##0.0000\);\ _._.&quot;$&quot;* \-??_.??_);_._.@_)"/>
    <numFmt numFmtId="192" formatCode="_._.&quot;$&quot;* #,##0.00000_);_._.&quot;$&quot;* \(#,##0.00000\);\ _._.&quot;$&quot;* \-??_.??_);_._.@_)"/>
    <numFmt numFmtId="193" formatCode="_-* #,##0.00\ &quot;$&quot;_-;_-* #,##0.00\ &quot;$&quot;\-;_-* &quot;-&quot;??\ &quot;$&quot;_-;_-@_-"/>
    <numFmt numFmtId="194" formatCode="\ \ \ _-&quot;$&quot;* #,##0.00_-;\-&quot;$&quot;* #,##0.00_-;_-&quot;$&quot;* &quot;-&quot;??_-;_-@_-"/>
    <numFmt numFmtId="195" formatCode="mmmm\ dd\,\ yyyy"/>
    <numFmt numFmtId="196" formatCode="mm/dd/yy"/>
    <numFmt numFmtId="197" formatCode="_-* #,##0_-;\-* #,##0_-;_-* &quot;-&quot;_-;_-@_-"/>
    <numFmt numFmtId="198" formatCode="_-* #,##0.00_-;\-* #,##0.00_-;_-* &quot;-&quot;??_-;_-@_-"/>
    <numFmt numFmtId="199" formatCode="_([$€-2]* #,##0.00_);_([$€-2]* \(#,##0.00\);_([$€-2]* &quot;-&quot;??_)"/>
    <numFmt numFmtId="200" formatCode="0.0%"/>
    <numFmt numFmtId="201" formatCode="#,##0;[Red]#,##0&quot;-&quot;"/>
    <numFmt numFmtId="202" formatCode="#,##0.00;[Red]#,##0.00&quot;-&quot;"/>
    <numFmt numFmtId="203" formatCode="#,##0.00000_);[Red]\(#,##0.00000\)"/>
    <numFmt numFmtId="204" formatCode="_._._(0%_);_._.\(0\)%_)"/>
    <numFmt numFmtId="205" formatCode="_-* #,##0.0_-;\-* #,##0.0_-;_-* &quot;-&quot;??_-;_-@_-"/>
    <numFmt numFmtId="206" formatCode="_._._(0.0%_);_._.\(0.0\)%_)"/>
    <numFmt numFmtId="207" formatCode="_._._(0.00%_);_._.\(0.00\)%_)"/>
    <numFmt numFmtId="208" formatCode="_._._(0.000%_);_._.\(0.000\)%_)"/>
    <numFmt numFmtId="209" formatCode="_._._(0.0000%_);_._.\(0.0000\)%_)"/>
    <numFmt numFmtId="210" formatCode="0.0000"/>
    <numFmt numFmtId="211" formatCode="0.0"/>
    <numFmt numFmtId="212" formatCode="&quot;f.&quot;\ #,##0_-;[Red]&quot;f.&quot;\ #,##0\-"/>
    <numFmt numFmtId="213" formatCode="&quot;f.&quot;\ #,##0.00_-;[Red]&quot;f.&quot;\ #,##0.00\-"/>
    <numFmt numFmtId="214" formatCode="_-&quot;£&quot;* #,##0_-;\-&quot;£&quot;* #,##0_-;_-&quot;£&quot;* &quot;-&quot;_-;_-@_-"/>
    <numFmt numFmtId="215" formatCode="_-&quot;£&quot;* #,##0.00_-;\-&quot;£&quot;* #,##0.00_-;_-&quot;£&quot;* &quot;-&quot;??_-;_-@_-"/>
    <numFmt numFmtId="216" formatCode="_._-* ###0_);_._.* \(###0\);_._.* \-??_);_._.@_)"/>
    <numFmt numFmtId="217" formatCode="###0_);\ \(###0\);_._.* \-??_);_._.@_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color indexed="8"/>
      <name val="MS Sans Serif"/>
      <family val="2"/>
    </font>
    <font>
      <sz val="10"/>
      <name val="Times New Roman"/>
      <family val="1"/>
    </font>
    <font>
      <sz val="7"/>
      <name val="Arial"/>
      <family val="2"/>
    </font>
    <font>
      <sz val="8"/>
      <color indexed="8"/>
      <name val="Arial"/>
      <family val="2"/>
    </font>
    <font>
      <b/>
      <sz val="18"/>
      <name val="Helv"/>
      <family val="0"/>
    </font>
    <font>
      <sz val="12"/>
      <name val="Tms Rmn"/>
      <family val="0"/>
    </font>
    <font>
      <sz val="10"/>
      <name val="CG Omega"/>
      <family val="2"/>
    </font>
    <font>
      <sz val="10"/>
      <name val="Arial MT"/>
      <family val="0"/>
    </font>
    <font>
      <sz val="9"/>
      <color indexed="8"/>
      <name val="Helvetica-Narrow"/>
      <family val="2"/>
    </font>
    <font>
      <b/>
      <sz val="10"/>
      <name val="Helv"/>
      <family val="0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sz val="11"/>
      <name val="Times New Roman"/>
      <family val="1"/>
    </font>
    <font>
      <b/>
      <sz val="17"/>
      <name val="Times New Roman"/>
      <family val="1"/>
    </font>
    <font>
      <sz val="10"/>
      <name val="Book Antiqua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b/>
      <i/>
      <sz val="11"/>
      <name val="Times New Roman"/>
      <family val="1"/>
    </font>
    <font>
      <sz val="10"/>
      <name val="Helv"/>
      <family val="0"/>
    </font>
    <font>
      <sz val="10"/>
      <name val="Courier"/>
      <family val="3"/>
    </font>
    <font>
      <b/>
      <sz val="12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Prestige 12cpi"/>
      <family val="0"/>
    </font>
    <font>
      <b/>
      <sz val="11"/>
      <name val="Helv"/>
      <family val="0"/>
    </font>
    <font>
      <sz val="7"/>
      <name val="Small Fonts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i/>
      <sz val="9"/>
      <name val="Arial"/>
      <family val="2"/>
    </font>
    <font>
      <sz val="12"/>
      <name val="MS Sans Serif"/>
      <family val="2"/>
    </font>
    <font>
      <i/>
      <sz val="10"/>
      <name val="Helv"/>
      <family val="0"/>
    </font>
    <font>
      <sz val="10"/>
      <name val="Palatino"/>
      <family val="0"/>
    </font>
    <font>
      <sz val="8"/>
      <color indexed="6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u val="singleAccounting"/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ck">
        <color indexed="26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10" fillId="0" borderId="1">
      <alignment/>
      <protection/>
    </xf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69" fontId="12" fillId="0" borderId="0" applyFont="0" applyFill="0" applyBorder="0" applyAlignment="0"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13" fillId="0" borderId="0">
      <alignment horizontal="left"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9" fillId="0" borderId="0" applyNumberFormat="0" applyAlignment="0">
      <protection/>
    </xf>
    <xf numFmtId="0" fontId="9" fillId="0" borderId="0" applyNumberFormat="0" applyAlignment="0">
      <protection/>
    </xf>
    <xf numFmtId="0" fontId="14" fillId="26" borderId="2" applyNumberFormat="0" applyFont="0" applyFill="0" applyBorder="0" applyAlignment="0" applyProtection="0"/>
    <xf numFmtId="0" fontId="14" fillId="27" borderId="2" applyNumberFormat="0" applyFont="0" applyFill="0" applyBorder="0" applyAlignment="0" applyProtection="0"/>
    <xf numFmtId="0" fontId="14" fillId="26" borderId="3" applyNumberFormat="0" applyFont="0" applyFill="0" applyBorder="0" applyAlignment="0" applyProtection="0"/>
    <xf numFmtId="0" fontId="70" fillId="28" borderId="0" applyNumberFormat="0" applyBorder="0" applyAlignment="0" applyProtection="0"/>
    <xf numFmtId="0" fontId="15" fillId="0" borderId="0">
      <alignment horizontal="center" vertical="center"/>
      <protection/>
    </xf>
    <xf numFmtId="39" fontId="3" fillId="29" borderId="4">
      <alignment horizontal="right"/>
      <protection/>
    </xf>
    <xf numFmtId="0" fontId="16" fillId="0" borderId="0" applyNumberFormat="0" applyFill="0" applyBorder="0" applyAlignment="0" applyProtection="0"/>
    <xf numFmtId="170" fontId="17" fillId="0" borderId="0">
      <alignment/>
      <protection/>
    </xf>
    <xf numFmtId="0" fontId="18" fillId="0" borderId="0" applyFill="0" applyBorder="0" applyAlignment="0">
      <protection/>
    </xf>
    <xf numFmtId="0" fontId="18" fillId="0" borderId="0" applyFill="0" applyBorder="0" applyAlignment="0">
      <protection/>
    </xf>
    <xf numFmtId="171" fontId="2" fillId="0" borderId="0" applyFill="0" applyBorder="0" applyAlignment="0">
      <protection/>
    </xf>
    <xf numFmtId="171" fontId="2" fillId="0" borderId="0" applyFill="0" applyBorder="0" applyAlignment="0">
      <protection/>
    </xf>
    <xf numFmtId="172" fontId="2" fillId="0" borderId="0" applyFill="0" applyBorder="0" applyAlignment="0">
      <protection/>
    </xf>
    <xf numFmtId="172" fontId="2" fillId="0" borderId="0" applyFill="0" applyBorder="0" applyAlignment="0">
      <protection/>
    </xf>
    <xf numFmtId="173" fontId="2" fillId="0" borderId="0" applyFill="0" applyBorder="0" applyAlignment="0">
      <protection/>
    </xf>
    <xf numFmtId="173" fontId="2" fillId="0" borderId="0" applyFill="0" applyBorder="0" applyAlignment="0">
      <protection/>
    </xf>
    <xf numFmtId="0" fontId="18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8" fillId="0" borderId="0" applyFill="0" applyBorder="0" applyAlignment="0">
      <protection/>
    </xf>
    <xf numFmtId="0" fontId="71" fillId="30" borderId="5" applyNumberFormat="0" applyAlignment="0" applyProtection="0"/>
    <xf numFmtId="174" fontId="19" fillId="0" borderId="6" applyFill="0" applyBorder="0" applyAlignment="0" applyProtection="0"/>
    <xf numFmtId="0" fontId="20" fillId="0" borderId="0">
      <alignment/>
      <protection/>
    </xf>
    <xf numFmtId="0" fontId="72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10" fillId="0" borderId="0" applyFont="0" applyFill="0" applyBorder="0" applyProtection="0">
      <alignment/>
    </xf>
    <xf numFmtId="176" fontId="10" fillId="0" borderId="0" applyFont="0" applyFill="0" applyBorder="0" applyProtection="0">
      <alignment/>
    </xf>
    <xf numFmtId="0" fontId="18" fillId="0" borderId="0" applyFont="0" applyFill="0" applyBorder="0" applyAlignment="0" applyProtection="0"/>
    <xf numFmtId="177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3" fillId="0" borderId="0">
      <alignment vertical="center"/>
      <protection/>
    </xf>
    <xf numFmtId="181" fontId="10" fillId="0" borderId="0">
      <alignment vertical="center"/>
      <protection/>
    </xf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82" fontId="10" fillId="0" borderId="0" applyFont="0" applyFill="0" applyBorder="0" applyProtection="0">
      <alignment/>
    </xf>
    <xf numFmtId="183" fontId="10" fillId="0" borderId="0" applyFont="0" applyFill="0" applyBorder="0" applyProtection="0">
      <alignment/>
    </xf>
    <xf numFmtId="0" fontId="24" fillId="0" borderId="0" applyFill="0" applyBorder="0" applyAlignment="0" applyProtection="0"/>
    <xf numFmtId="44" fontId="0" fillId="0" borderId="0" applyFont="0" applyFill="0" applyBorder="0" applyAlignment="0" applyProtection="0"/>
    <xf numFmtId="184" fontId="10" fillId="0" borderId="0" applyFont="0" applyFill="0" applyBorder="0" applyProtection="0">
      <alignment/>
    </xf>
    <xf numFmtId="185" fontId="10" fillId="0" borderId="0" applyFont="0" applyFill="0" applyBorder="0" applyProtection="0">
      <alignment/>
    </xf>
    <xf numFmtId="42" fontId="0" fillId="0" borderId="0" applyFont="0" applyFill="0" applyBorder="0" applyAlignment="0" applyProtection="0"/>
    <xf numFmtId="186" fontId="10" fillId="0" borderId="0" applyFont="0" applyFill="0" applyBorder="0" applyProtection="0">
      <alignment/>
    </xf>
    <xf numFmtId="187" fontId="10" fillId="0" borderId="0" applyFont="0" applyFill="0" applyBorder="0" applyProtection="0">
      <alignment/>
    </xf>
    <xf numFmtId="0" fontId="18" fillId="0" borderId="0" applyFont="0" applyFill="0" applyBorder="0" applyAlignment="0" applyProtection="0"/>
    <xf numFmtId="8" fontId="25" fillId="0" borderId="0" applyBorder="0">
      <alignment/>
      <protection/>
    </xf>
    <xf numFmtId="188" fontId="21" fillId="0" borderId="0" applyFont="0" applyFill="0" applyBorder="0" applyProtection="0">
      <alignment horizontal="center"/>
    </xf>
    <xf numFmtId="189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191" fontId="10" fillId="0" borderId="8">
      <alignment vertical="center"/>
      <protection/>
    </xf>
    <xf numFmtId="192" fontId="10" fillId="0" borderId="0">
      <alignment vertical="center"/>
      <protection/>
    </xf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94" fontId="10" fillId="0" borderId="0">
      <alignment/>
      <protection/>
    </xf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6" fillId="0" borderId="0" applyFill="0" applyBorder="0" applyAlignment="0">
      <protection/>
    </xf>
    <xf numFmtId="17" fontId="27" fillId="0" borderId="0" applyFont="0" applyFill="0" applyBorder="0" applyAlignment="0" applyProtection="0"/>
    <xf numFmtId="195" fontId="28" fillId="0" borderId="0">
      <alignment horizontal="left"/>
      <protection/>
    </xf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18" fillId="0" borderId="0" applyFill="0" applyBorder="0" applyAlignment="0">
      <protection/>
    </xf>
    <xf numFmtId="0" fontId="18" fillId="0" borderId="0" applyFill="0" applyBorder="0" applyAlignment="0">
      <protection/>
    </xf>
    <xf numFmtId="0" fontId="18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8" fillId="0" borderId="0" applyFill="0" applyBorder="0" applyAlignment="0">
      <protection/>
    </xf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7" fontId="29" fillId="0" borderId="0">
      <alignment/>
      <protection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0" fillId="0" borderId="0">
      <alignment vertical="center"/>
      <protection/>
    </xf>
    <xf numFmtId="0" fontId="74" fillId="32" borderId="0" applyNumberFormat="0" applyBorder="0" applyAlignment="0" applyProtection="0"/>
    <xf numFmtId="38" fontId="9" fillId="27" borderId="0" applyNumberFormat="0" applyBorder="0" applyAlignment="0" applyProtection="0"/>
    <xf numFmtId="38" fontId="9" fillId="27" borderId="0" applyNumberFormat="0" applyBorder="0" applyAlignment="0" applyProtection="0"/>
    <xf numFmtId="0" fontId="31" fillId="0" borderId="0">
      <alignment horizontal="left"/>
      <protection/>
    </xf>
    <xf numFmtId="0" fontId="32" fillId="0" borderId="9" applyNumberFormat="0" applyAlignment="0" applyProtection="0"/>
    <xf numFmtId="0" fontId="32" fillId="0" borderId="10">
      <alignment horizontal="left" vertical="center"/>
      <protection/>
    </xf>
    <xf numFmtId="0" fontId="33" fillId="0" borderId="0">
      <alignment/>
      <protection/>
    </xf>
    <xf numFmtId="0" fontId="75" fillId="0" borderId="11" applyNumberFormat="0" applyFill="0" applyAlignment="0" applyProtection="0"/>
    <xf numFmtId="0" fontId="76" fillId="0" borderId="12" applyNumberFormat="0" applyFill="0" applyAlignment="0" applyProtection="0"/>
    <xf numFmtId="0" fontId="77" fillId="0" borderId="13" applyNumberFormat="0" applyFill="0" applyAlignment="0" applyProtection="0"/>
    <xf numFmtId="0" fontId="77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78" fillId="33" borderId="5" applyNumberFormat="0" applyAlignment="0" applyProtection="0"/>
    <xf numFmtId="10" fontId="9" fillId="34" borderId="14" applyNumberFormat="0" applyBorder="0" applyAlignment="0" applyProtection="0"/>
    <xf numFmtId="10" fontId="9" fillId="34" borderId="14" applyNumberFormat="0" applyBorder="0" applyAlignment="0" applyProtection="0"/>
    <xf numFmtId="200" fontId="12" fillId="0" borderId="0" applyAlignment="0">
      <protection locked="0"/>
    </xf>
    <xf numFmtId="201" fontId="27" fillId="0" borderId="0" applyFont="0" applyFill="0" applyBorder="0" applyAlignment="0" applyProtection="0"/>
    <xf numFmtId="202" fontId="27" fillId="0" borderId="0" applyFont="0" applyFill="0" applyBorder="0" applyAlignment="0" applyProtection="0"/>
    <xf numFmtId="0" fontId="36" fillId="0" borderId="15" applyNumberFormat="0" applyFont="0" applyFill="0" applyAlignment="0" applyProtection="0"/>
    <xf numFmtId="0" fontId="18" fillId="0" borderId="0" applyFill="0" applyBorder="0" applyAlignment="0">
      <protection/>
    </xf>
    <xf numFmtId="0" fontId="18" fillId="0" borderId="0" applyFill="0" applyBorder="0" applyAlignment="0">
      <protection/>
    </xf>
    <xf numFmtId="0" fontId="18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8" fillId="0" borderId="0" applyFill="0" applyBorder="0" applyAlignment="0">
      <protection/>
    </xf>
    <xf numFmtId="0" fontId="79" fillId="0" borderId="16" applyNumberFormat="0" applyFill="0" applyAlignment="0" applyProtection="0"/>
    <xf numFmtId="0" fontId="37" fillId="0" borderId="17">
      <alignment/>
      <protection/>
    </xf>
    <xf numFmtId="0" fontId="29" fillId="0" borderId="0">
      <alignment/>
      <protection/>
    </xf>
    <xf numFmtId="0" fontId="80" fillId="35" borderId="0" applyNumberFormat="0" applyBorder="0" applyAlignment="0" applyProtection="0"/>
    <xf numFmtId="37" fontId="38" fillId="0" borderId="0">
      <alignment/>
      <protection/>
    </xf>
    <xf numFmtId="196" fontId="3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164" fontId="2" fillId="0" borderId="0">
      <alignment horizontal="right"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4" fontId="2" fillId="0" borderId="0">
      <alignment horizontal="right"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203" fontId="42" fillId="0" borderId="18">
      <alignment horizontal="center"/>
      <protection/>
    </xf>
    <xf numFmtId="0" fontId="0" fillId="36" borderId="19" applyNumberFormat="0" applyFont="0" applyAlignment="0" applyProtection="0"/>
    <xf numFmtId="0" fontId="43" fillId="0" borderId="20">
      <alignment/>
      <protection/>
    </xf>
    <xf numFmtId="39" fontId="27" fillId="0" borderId="10">
      <alignment/>
      <protection/>
    </xf>
    <xf numFmtId="0" fontId="27" fillId="0" borderId="10">
      <alignment/>
      <protection/>
    </xf>
    <xf numFmtId="0" fontId="81" fillId="30" borderId="21" applyNumberFormat="0" applyAlignment="0" applyProtection="0"/>
    <xf numFmtId="9" fontId="0" fillId="0" borderId="0" applyFont="0" applyFill="0" applyBorder="0" applyAlignment="0" applyProtection="0"/>
    <xf numFmtId="204" fontId="2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06" fontId="22" fillId="0" borderId="0" applyFont="0" applyFill="0" applyBorder="0" applyAlignment="0" applyProtection="0"/>
    <xf numFmtId="207" fontId="22" fillId="0" borderId="0" applyFont="0" applyFill="0" applyBorder="0" applyAlignment="0" applyProtection="0"/>
    <xf numFmtId="208" fontId="22" fillId="0" borderId="0" applyFont="0" applyFill="0" applyBorder="0" applyAlignment="0" applyProtection="0"/>
    <xf numFmtId="49" fontId="21" fillId="0" borderId="0">
      <alignment vertical="center"/>
      <protection/>
    </xf>
    <xf numFmtId="209" fontId="21" fillId="0" borderId="0">
      <alignment vertical="center"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 applyFill="0" applyBorder="0" applyAlignment="0">
      <protection/>
    </xf>
    <xf numFmtId="0" fontId="18" fillId="0" borderId="0" applyFill="0" applyBorder="0" applyAlignment="0">
      <protection/>
    </xf>
    <xf numFmtId="0" fontId="18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8" fillId="0" borderId="0" applyFill="0" applyBorder="0" applyAlignment="0">
      <protection/>
    </xf>
    <xf numFmtId="7" fontId="44" fillId="0" borderId="0" applyFont="0" applyFill="0" applyBorder="0" applyAlignment="0" applyProtection="0"/>
    <xf numFmtId="37" fontId="29" fillId="0" borderId="0">
      <alignment/>
      <protection/>
    </xf>
    <xf numFmtId="3" fontId="45" fillId="37" borderId="22" applyNumberFormat="0" applyAlignment="0">
      <protection/>
    </xf>
    <xf numFmtId="1" fontId="12" fillId="0" borderId="0" applyBorder="0">
      <alignment horizontal="left" vertical="top" wrapText="1"/>
      <protection/>
    </xf>
    <xf numFmtId="1" fontId="12" fillId="0" borderId="0" applyBorder="0">
      <alignment horizontal="left" vertical="top" wrapText="1"/>
      <protection/>
    </xf>
    <xf numFmtId="0" fontId="27" fillId="0" borderId="0">
      <alignment/>
      <protection/>
    </xf>
    <xf numFmtId="0" fontId="2" fillId="38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46" fillId="3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9" borderId="0" applyNumberFormat="0" applyBorder="0" applyAlignment="0" applyProtection="0"/>
    <xf numFmtId="2" fontId="2" fillId="0" borderId="0" applyFont="0" applyFill="0" applyBorder="0" applyProtection="0">
      <alignment horizontal="right"/>
    </xf>
    <xf numFmtId="2" fontId="2" fillId="0" borderId="0" applyFont="0" applyFill="0" applyBorder="0" applyProtection="0">
      <alignment horizontal="right"/>
    </xf>
    <xf numFmtId="2" fontId="2" fillId="0" borderId="0" applyFont="0" applyFill="0" applyBorder="0" applyProtection="0">
      <alignment horizontal="right"/>
    </xf>
    <xf numFmtId="2" fontId="2" fillId="0" borderId="0" applyFont="0" applyFill="0" applyBorder="0" applyProtection="0">
      <alignment horizontal="right"/>
    </xf>
    <xf numFmtId="0" fontId="33" fillId="0" borderId="0" applyNumberFormat="0" applyFill="0" applyBorder="0" applyProtection="0">
      <alignment horizontal="right"/>
    </xf>
    <xf numFmtId="0" fontId="33" fillId="0" borderId="0" applyNumberFormat="0" applyFill="0" applyBorder="0" applyProtection="0">
      <alignment horizontal="right"/>
    </xf>
    <xf numFmtId="0" fontId="33" fillId="0" borderId="0" applyNumberFormat="0" applyFill="0" applyBorder="0" applyProtection="0">
      <alignment horizontal="right"/>
    </xf>
    <xf numFmtId="0" fontId="33" fillId="0" borderId="0" applyNumberFormat="0" applyFill="0" applyBorder="0" applyProtection="0">
      <alignment horizontal="right"/>
    </xf>
    <xf numFmtId="0" fontId="49" fillId="40" borderId="0" applyNumberFormat="0" applyBorder="0" applyAlignment="0" applyProtection="0"/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41" borderId="0" applyNumberFormat="0" applyFont="0" applyBorder="0" applyAlignment="0" applyProtection="0"/>
    <xf numFmtId="0" fontId="2" fillId="41" borderId="0" applyNumberFormat="0" applyFont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37" fillId="0" borderId="0">
      <alignment/>
      <protection/>
    </xf>
    <xf numFmtId="0" fontId="31" fillId="0" borderId="0">
      <alignment horizontal="center" vertical="center"/>
      <protection/>
    </xf>
    <xf numFmtId="49" fontId="2" fillId="0" borderId="0" applyFont="0" applyFill="0" applyBorder="0" applyAlignment="0" applyProtection="0"/>
    <xf numFmtId="49" fontId="26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1" fontId="2" fillId="0" borderId="0" applyFill="0" applyBorder="0" applyAlignment="0">
      <protection/>
    </xf>
    <xf numFmtId="171" fontId="2" fillId="0" borderId="0" applyFill="0" applyBorder="0" applyAlignment="0">
      <protection/>
    </xf>
    <xf numFmtId="0" fontId="21" fillId="0" borderId="17" applyNumberFormat="0">
      <alignment/>
      <protection/>
    </xf>
    <xf numFmtId="0" fontId="21" fillId="0" borderId="17" applyNumberFormat="0">
      <alignment/>
      <protection/>
    </xf>
    <xf numFmtId="0" fontId="21" fillId="0" borderId="1" applyNumberFormat="0">
      <alignment/>
      <protection/>
    </xf>
    <xf numFmtId="0" fontId="21" fillId="0" borderId="1" applyNumberFormat="0">
      <alignment/>
      <protection/>
    </xf>
    <xf numFmtId="40" fontId="23" fillId="0" borderId="0">
      <alignment/>
      <protection/>
    </xf>
    <xf numFmtId="0" fontId="82" fillId="0" borderId="0" applyNumberFormat="0" applyFill="0" applyBorder="0" applyAlignment="0" applyProtection="0"/>
    <xf numFmtId="0" fontId="2" fillId="0" borderId="0" applyBorder="0">
      <alignment/>
      <protection/>
    </xf>
    <xf numFmtId="0" fontId="83" fillId="0" borderId="23" applyNumberFormat="0" applyFill="0" applyAlignment="0" applyProtection="0"/>
    <xf numFmtId="3" fontId="45" fillId="26" borderId="22" applyNumberFormat="0" applyAlignment="0">
      <protection/>
    </xf>
    <xf numFmtId="212" fontId="27" fillId="0" borderId="0" applyFont="0" applyFill="0" applyBorder="0" applyAlignment="0" applyProtection="0"/>
    <xf numFmtId="213" fontId="27" fillId="0" borderId="0" applyFont="0" applyFill="0" applyBorder="0" applyAlignment="0" applyProtection="0"/>
    <xf numFmtId="214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0" fillId="0" borderId="1">
      <alignment horizontal="right"/>
      <protection/>
    </xf>
    <xf numFmtId="216" fontId="51" fillId="0" borderId="8" applyFont="0" applyBorder="0">
      <alignment vertical="center"/>
      <protection/>
    </xf>
    <xf numFmtId="217" fontId="52" fillId="0" borderId="0">
      <alignment/>
      <protection/>
    </xf>
  </cellStyleXfs>
  <cellXfs count="47">
    <xf numFmtId="0" fontId="0" fillId="0" borderId="0" xfId="0" applyFont="1" applyAlignment="1">
      <alignment/>
    </xf>
    <xf numFmtId="164" fontId="3" fillId="0" borderId="0" xfId="172" applyFont="1">
      <alignment horizontal="right" vertical="center"/>
      <protection/>
    </xf>
    <xf numFmtId="164" fontId="4" fillId="0" borderId="0" xfId="172" applyFont="1">
      <alignment horizontal="right" vertical="center"/>
      <protection/>
    </xf>
    <xf numFmtId="10" fontId="4" fillId="0" borderId="0" xfId="206" applyNumberFormat="1" applyFont="1" applyAlignment="1">
      <alignment horizontal="right" vertical="center"/>
    </xf>
    <xf numFmtId="10" fontId="5" fillId="0" borderId="0" xfId="206" applyNumberFormat="1" applyFont="1" applyAlignment="1">
      <alignment horizontal="right" vertical="center"/>
    </xf>
    <xf numFmtId="165" fontId="3" fillId="0" borderId="0" xfId="172" applyNumberFormat="1" applyFont="1">
      <alignment horizontal="right" vertical="center"/>
      <protection/>
    </xf>
    <xf numFmtId="164" fontId="6" fillId="0" borderId="0" xfId="172" applyFont="1">
      <alignment horizontal="right" vertical="center"/>
      <protection/>
    </xf>
    <xf numFmtId="164" fontId="7" fillId="42" borderId="0" xfId="172" applyFont="1" applyFill="1" quotePrefix="1">
      <alignment horizontal="right" vertical="center"/>
      <protection/>
    </xf>
    <xf numFmtId="164" fontId="7" fillId="42" borderId="0" xfId="172" applyFont="1" applyFill="1">
      <alignment horizontal="right" vertical="center"/>
      <protection/>
    </xf>
    <xf numFmtId="164" fontId="7" fillId="42" borderId="0" xfId="172" applyFont="1" applyFill="1" applyAlignment="1">
      <alignment horizontal="right" vertical="center"/>
      <protection/>
    </xf>
    <xf numFmtId="164" fontId="3" fillId="0" borderId="0" xfId="172" applyFont="1" applyFill="1">
      <alignment horizontal="right" vertical="center"/>
      <protection/>
    </xf>
    <xf numFmtId="164" fontId="7" fillId="0" borderId="0" xfId="172" applyFont="1" applyFill="1" applyAlignment="1">
      <alignment horizontal="right" vertical="center"/>
      <protection/>
    </xf>
    <xf numFmtId="164" fontId="8" fillId="0" borderId="0" xfId="172" applyFont="1">
      <alignment horizontal="right" vertical="center"/>
      <protection/>
    </xf>
    <xf numFmtId="164" fontId="5" fillId="0" borderId="0" xfId="172" applyFont="1" applyAlignment="1">
      <alignment horizontal="right" vertical="center"/>
      <protection/>
    </xf>
    <xf numFmtId="166" fontId="5" fillId="0" borderId="0" xfId="172" applyNumberFormat="1" applyFont="1" applyAlignment="1">
      <alignment horizontal="right" vertical="center"/>
      <protection/>
    </xf>
    <xf numFmtId="166" fontId="4" fillId="0" borderId="0" xfId="172" applyNumberFormat="1" applyFont="1">
      <alignment horizontal="right" vertical="center"/>
      <protection/>
    </xf>
    <xf numFmtId="10" fontId="3" fillId="0" borderId="0" xfId="206" applyNumberFormat="1" applyFont="1" applyAlignment="1">
      <alignment horizontal="right" vertical="center"/>
    </xf>
    <xf numFmtId="9" fontId="3" fillId="0" borderId="0" xfId="206" applyNumberFormat="1" applyFont="1" applyAlignment="1">
      <alignment horizontal="right" vertical="center"/>
    </xf>
    <xf numFmtId="164" fontId="3" fillId="0" borderId="24" xfId="172" applyFont="1" applyBorder="1">
      <alignment horizontal="right" vertical="center"/>
      <protection/>
    </xf>
    <xf numFmtId="164" fontId="5" fillId="0" borderId="24" xfId="172" applyFont="1" applyBorder="1" applyAlignment="1">
      <alignment horizontal="right" vertical="center"/>
      <protection/>
    </xf>
    <xf numFmtId="166" fontId="3" fillId="0" borderId="0" xfId="172" applyNumberFormat="1" applyFont="1">
      <alignment horizontal="right" vertical="center"/>
      <protection/>
    </xf>
    <xf numFmtId="165" fontId="3" fillId="43" borderId="24" xfId="172" applyNumberFormat="1" applyFont="1" applyFill="1" applyBorder="1">
      <alignment horizontal="right" vertical="center"/>
      <protection/>
    </xf>
    <xf numFmtId="165" fontId="3" fillId="0" borderId="0" xfId="172" applyNumberFormat="1" applyFont="1" applyBorder="1">
      <alignment horizontal="right" vertical="center"/>
      <protection/>
    </xf>
    <xf numFmtId="167" fontId="3" fillId="0" borderId="0" xfId="172" applyNumberFormat="1" applyFont="1">
      <alignment horizontal="right" vertical="center"/>
      <protection/>
    </xf>
    <xf numFmtId="165" fontId="5" fillId="0" borderId="0" xfId="172" applyNumberFormat="1" applyFont="1" applyBorder="1" applyAlignment="1">
      <alignment horizontal="right" vertical="center"/>
      <protection/>
    </xf>
    <xf numFmtId="165" fontId="5" fillId="43" borderId="24" xfId="172" applyNumberFormat="1" applyFont="1" applyFill="1" applyBorder="1" applyAlignment="1">
      <alignment horizontal="right" vertical="center"/>
      <protection/>
    </xf>
    <xf numFmtId="165" fontId="3" fillId="0" borderId="24" xfId="172" applyNumberFormat="1" applyFont="1" applyBorder="1">
      <alignment horizontal="right" vertical="center"/>
      <protection/>
    </xf>
    <xf numFmtId="166" fontId="3" fillId="0" borderId="24" xfId="172" applyNumberFormat="1" applyFont="1" applyBorder="1">
      <alignment horizontal="right" vertical="center"/>
      <protection/>
    </xf>
    <xf numFmtId="165" fontId="5" fillId="0" borderId="0" xfId="172" applyNumberFormat="1" applyFont="1" applyFill="1" applyBorder="1" applyAlignment="1">
      <alignment horizontal="right" vertical="center"/>
      <protection/>
    </xf>
    <xf numFmtId="164" fontId="3" fillId="0" borderId="0" xfId="172" applyFont="1" applyFill="1" applyBorder="1">
      <alignment horizontal="right" vertical="center"/>
      <protection/>
    </xf>
    <xf numFmtId="166" fontId="4" fillId="0" borderId="0" xfId="172" applyNumberFormat="1" applyFont="1" applyFill="1" applyBorder="1">
      <alignment horizontal="right" vertical="center"/>
      <protection/>
    </xf>
    <xf numFmtId="167" fontId="5" fillId="0" borderId="0" xfId="172" applyNumberFormat="1" applyFont="1" applyFill="1" applyBorder="1" applyAlignment="1">
      <alignment horizontal="right" vertical="center"/>
      <protection/>
    </xf>
    <xf numFmtId="166" fontId="5" fillId="0" borderId="0" xfId="172" applyNumberFormat="1" applyFont="1" applyFill="1" applyBorder="1" applyAlignment="1">
      <alignment horizontal="right" vertical="center"/>
      <protection/>
    </xf>
    <xf numFmtId="9" fontId="3" fillId="0" borderId="0" xfId="206" applyFont="1" applyFill="1" applyBorder="1" applyAlignment="1">
      <alignment horizontal="right" vertical="center"/>
    </xf>
    <xf numFmtId="164" fontId="4" fillId="0" borderId="0" xfId="172" applyFont="1" applyFill="1" applyBorder="1">
      <alignment horizontal="right" vertical="center"/>
      <protection/>
    </xf>
    <xf numFmtId="10" fontId="4" fillId="0" borderId="0" xfId="206" applyNumberFormat="1" applyFont="1" applyFill="1" applyBorder="1" applyAlignment="1">
      <alignment horizontal="right" vertical="center"/>
    </xf>
    <xf numFmtId="10" fontId="5" fillId="0" borderId="0" xfId="206" applyNumberFormat="1" applyFont="1" applyFill="1" applyBorder="1" applyAlignment="1">
      <alignment horizontal="right" vertical="center"/>
    </xf>
    <xf numFmtId="165" fontId="3" fillId="0" borderId="0" xfId="172" applyNumberFormat="1" applyFont="1" applyFill="1" applyBorder="1">
      <alignment horizontal="right" vertical="center"/>
      <protection/>
    </xf>
    <xf numFmtId="164" fontId="7" fillId="0" borderId="0" xfId="172" applyFont="1" applyFill="1" applyBorder="1" quotePrefix="1">
      <alignment horizontal="right" vertical="center"/>
      <protection/>
    </xf>
    <xf numFmtId="164" fontId="7" fillId="0" borderId="0" xfId="172" applyFont="1" applyFill="1" applyBorder="1">
      <alignment horizontal="right" vertical="center"/>
      <protection/>
    </xf>
    <xf numFmtId="164" fontId="7" fillId="0" borderId="0" xfId="172" applyFont="1" applyFill="1" applyBorder="1" applyAlignment="1">
      <alignment horizontal="right" vertical="center"/>
      <protection/>
    </xf>
    <xf numFmtId="164" fontId="6" fillId="0" borderId="0" xfId="172" applyFont="1" applyFill="1" applyBorder="1">
      <alignment horizontal="right" vertical="center"/>
      <protection/>
    </xf>
    <xf numFmtId="164" fontId="5" fillId="0" borderId="0" xfId="172" applyFont="1" applyFill="1" applyBorder="1" applyAlignment="1">
      <alignment horizontal="right" vertical="center"/>
      <protection/>
    </xf>
    <xf numFmtId="10" fontId="3" fillId="0" borderId="0" xfId="206" applyNumberFormat="1" applyFont="1" applyFill="1" applyBorder="1" applyAlignment="1">
      <alignment horizontal="right" vertical="center"/>
    </xf>
    <xf numFmtId="9" fontId="3" fillId="0" borderId="0" xfId="206" applyNumberFormat="1" applyFont="1" applyFill="1" applyBorder="1" applyAlignment="1">
      <alignment horizontal="right" vertical="center"/>
    </xf>
    <xf numFmtId="166" fontId="3" fillId="0" borderId="0" xfId="172" applyNumberFormat="1" applyFont="1" applyFill="1" applyBorder="1">
      <alignment horizontal="right" vertical="center"/>
      <protection/>
    </xf>
    <xf numFmtId="164" fontId="6" fillId="0" borderId="24" xfId="172" applyFont="1" applyBorder="1">
      <alignment horizontal="right" vertical="center"/>
      <protection/>
    </xf>
  </cellXfs>
  <cellStyles count="264">
    <cellStyle name="Normal" xfId="0"/>
    <cellStyle name="&#10;bidires=100&#10;" xfId="15"/>
    <cellStyle name="&#10;bidires=100&#10; 2" xfId="16"/>
    <cellStyle name="&#10;bidires=100&#13;" xfId="17"/>
    <cellStyle name="&#10;bidires=100&#13; 2" xfId="18"/>
    <cellStyle name="%NO SIGN" xfId="19"/>
    <cellStyle name="******************************************" xfId="20"/>
    <cellStyle name="_Model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3 sig fig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7pt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active" xfId="48"/>
    <cellStyle name="active 2" xfId="49"/>
    <cellStyle name="B01" xfId="50"/>
    <cellStyle name="B02" xfId="51"/>
    <cellStyle name="B11" xfId="52"/>
    <cellStyle name="Bad" xfId="53"/>
    <cellStyle name="BIGHEADING" xfId="54"/>
    <cellStyle name="Black lines - top and bottom" xfId="55"/>
    <cellStyle name="Body" xfId="56"/>
    <cellStyle name="C$ Currency" xfId="57"/>
    <cellStyle name="Calc Currency (0)" xfId="58"/>
    <cellStyle name="Calc Currency (2)" xfId="59"/>
    <cellStyle name="Calc Percent (0)" xfId="60"/>
    <cellStyle name="Calc Percent (0) 2" xfId="61"/>
    <cellStyle name="Calc Percent (1)" xfId="62"/>
    <cellStyle name="Calc Percent (1) 2" xfId="63"/>
    <cellStyle name="Calc Percent (2)" xfId="64"/>
    <cellStyle name="Calc Percent (2) 2" xfId="65"/>
    <cellStyle name="Calc Units (0)" xfId="66"/>
    <cellStyle name="Calc Units (1)" xfId="67"/>
    <cellStyle name="Calc Units (1) 2" xfId="68"/>
    <cellStyle name="Calc Units (2)" xfId="69"/>
    <cellStyle name="Calculation" xfId="70"/>
    <cellStyle name="caps 0.00" xfId="71"/>
    <cellStyle name="category" xfId="72"/>
    <cellStyle name="Check Cell" xfId="73"/>
    <cellStyle name="Comma" xfId="74"/>
    <cellStyle name="Comma [0]" xfId="75"/>
    <cellStyle name="Comma [0] - Credits" xfId="76"/>
    <cellStyle name="Comma [0] - Debits" xfId="77"/>
    <cellStyle name="Comma [00]" xfId="78"/>
    <cellStyle name="Comma 0.0" xfId="79"/>
    <cellStyle name="Comma 0.00" xfId="80"/>
    <cellStyle name="Comma 0.000" xfId="81"/>
    <cellStyle name="Comma 0.0000" xfId="82"/>
    <cellStyle name="Comma 0.00000" xfId="83"/>
    <cellStyle name="Comma 2" xfId="84"/>
    <cellStyle name="Comma 3" xfId="85"/>
    <cellStyle name="Comma 4" xfId="86"/>
    <cellStyle name="Comma0" xfId="87"/>
    <cellStyle name="Comma0 2" xfId="88"/>
    <cellStyle name="Comma-Credits" xfId="89"/>
    <cellStyle name="Comma-Debits" xfId="90"/>
    <cellStyle name="Company Name" xfId="91"/>
    <cellStyle name="Currency" xfId="92"/>
    <cellStyle name="Currency - Credits" xfId="93"/>
    <cellStyle name="Currency - Debits" xfId="94"/>
    <cellStyle name="Currency [0]" xfId="95"/>
    <cellStyle name="Currency [0] - Credits" xfId="96"/>
    <cellStyle name="Currency [0] - Debits" xfId="97"/>
    <cellStyle name="Currency [00]" xfId="98"/>
    <cellStyle name="Currency [2]" xfId="99"/>
    <cellStyle name="Currency 0.0" xfId="100"/>
    <cellStyle name="Currency 0.00" xfId="101"/>
    <cellStyle name="Currency 0.000" xfId="102"/>
    <cellStyle name="Currency 0.0000" xfId="103"/>
    <cellStyle name="Currency 0.00000" xfId="104"/>
    <cellStyle name="Currency 2" xfId="105"/>
    <cellStyle name="Currency 2 2" xfId="106"/>
    <cellStyle name="Currency 3" xfId="107"/>
    <cellStyle name="Currency0" xfId="108"/>
    <cellStyle name="Currency0 2" xfId="109"/>
    <cellStyle name="DASH $" xfId="110"/>
    <cellStyle name="Date" xfId="111"/>
    <cellStyle name="Date 2" xfId="112"/>
    <cellStyle name="Date Short" xfId="113"/>
    <cellStyle name="Date(m/y)" xfId="114"/>
    <cellStyle name="Date/ftr" xfId="115"/>
    <cellStyle name="Date_655 Bay - 2008 Rate Summary" xfId="116"/>
    <cellStyle name="Dezimal [0]_Compiling Utility Macros" xfId="117"/>
    <cellStyle name="Dezimal_Compiling Utility Macros" xfId="118"/>
    <cellStyle name="Enter Currency (0)" xfId="119"/>
    <cellStyle name="Enter Currency (2)" xfId="120"/>
    <cellStyle name="Enter Units (0)" xfId="121"/>
    <cellStyle name="Enter Units (1)" xfId="122"/>
    <cellStyle name="Enter Units (1) 2" xfId="123"/>
    <cellStyle name="Enter Units (2)" xfId="124"/>
    <cellStyle name="Euro" xfId="125"/>
    <cellStyle name="Euro 2" xfId="126"/>
    <cellStyle name="Explanatory Text" xfId="127"/>
    <cellStyle name="FIRST#" xfId="128"/>
    <cellStyle name="Fixed" xfId="129"/>
    <cellStyle name="Fixed 2" xfId="130"/>
    <cellStyle name="fo]&#10;&#10;UserName=Murat Zelef&#10;&#10;UserCompany=Bumerang&#10;&#10;&#10;&#10;[File Paths]&#10;&#10;WorkingDirectory=C:\EQUIS\DLWIN&#10;&#10;DownLoader=C" xfId="131"/>
    <cellStyle name="Good" xfId="132"/>
    <cellStyle name="Grey" xfId="133"/>
    <cellStyle name="Grey 2" xfId="134"/>
    <cellStyle name="HEADER" xfId="135"/>
    <cellStyle name="Header1" xfId="136"/>
    <cellStyle name="Header2" xfId="137"/>
    <cellStyle name="Heading" xfId="138"/>
    <cellStyle name="Heading 1" xfId="139"/>
    <cellStyle name="Heading 2" xfId="140"/>
    <cellStyle name="Heading 3" xfId="141"/>
    <cellStyle name="Heading 4" xfId="142"/>
    <cellStyle name="Heading 5" xfId="143"/>
    <cellStyle name="Heading2" xfId="144"/>
    <cellStyle name="Heading3" xfId="145"/>
    <cellStyle name="HeadlineStyle" xfId="146"/>
    <cellStyle name="HeadlineStyle 2" xfId="147"/>
    <cellStyle name="HeadlineStyleJustified" xfId="148"/>
    <cellStyle name="HeadlineStyleJustified 2" xfId="149"/>
    <cellStyle name="Input" xfId="150"/>
    <cellStyle name="Input [yellow]" xfId="151"/>
    <cellStyle name="Input [yellow] 2" xfId="152"/>
    <cellStyle name="Input 2" xfId="153"/>
    <cellStyle name="Komma [0]_laroux" xfId="154"/>
    <cellStyle name="Komma_laroux" xfId="155"/>
    <cellStyle name="Lines" xfId="156"/>
    <cellStyle name="Link Currency (0)" xfId="157"/>
    <cellStyle name="Link Currency (2)" xfId="158"/>
    <cellStyle name="Link Units (0)" xfId="159"/>
    <cellStyle name="Link Units (1)" xfId="160"/>
    <cellStyle name="Link Units (1) 2" xfId="161"/>
    <cellStyle name="Link Units (2)" xfId="162"/>
    <cellStyle name="Linked Cell" xfId="163"/>
    <cellStyle name="Model" xfId="164"/>
    <cellStyle name="MonÚta - Style2" xfId="165"/>
    <cellStyle name="Neutral" xfId="166"/>
    <cellStyle name="no dec" xfId="167"/>
    <cellStyle name="Normal - Style1" xfId="168"/>
    <cellStyle name="Normal 10" xfId="169"/>
    <cellStyle name="Normal 10 2" xfId="170"/>
    <cellStyle name="Normal 11" xfId="171"/>
    <cellStyle name="Normal 2" xfId="172"/>
    <cellStyle name="Normal 2 2" xfId="173"/>
    <cellStyle name="Normal 2 2 2" xfId="174"/>
    <cellStyle name="Normal 2 3" xfId="175"/>
    <cellStyle name="Normal 2_TGA Model_2011 Q4" xfId="176"/>
    <cellStyle name="Normal 3" xfId="177"/>
    <cellStyle name="Normal 3 2" xfId="178"/>
    <cellStyle name="Normal 4" xfId="179"/>
    <cellStyle name="Normal 4 2" xfId="180"/>
    <cellStyle name="Normal 5" xfId="181"/>
    <cellStyle name="Normal 8" xfId="182"/>
    <cellStyle name="Normal 8 2" xfId="183"/>
    <cellStyle name="Normal 9" xfId="184"/>
    <cellStyle name="Normal 9 2" xfId="185"/>
    <cellStyle name="Normal2" xfId="186"/>
    <cellStyle name="normasl" xfId="187"/>
    <cellStyle name="Note" xfId="188"/>
    <cellStyle name="Notes" xfId="189"/>
    <cellStyle name="NUMBER" xfId="190"/>
    <cellStyle name="NUMBERormal" xfId="191"/>
    <cellStyle name="Output" xfId="192"/>
    <cellStyle name="Percent" xfId="193"/>
    <cellStyle name="Percent %" xfId="194"/>
    <cellStyle name="Percent [0]" xfId="195"/>
    <cellStyle name="Percent [0] 2" xfId="196"/>
    <cellStyle name="Percent [00]" xfId="197"/>
    <cellStyle name="Percent [00] 2" xfId="198"/>
    <cellStyle name="Percent [2]" xfId="199"/>
    <cellStyle name="Percent [2] 2" xfId="200"/>
    <cellStyle name="Percent 0.0%" xfId="201"/>
    <cellStyle name="Percent 0.00%" xfId="202"/>
    <cellStyle name="Percent 0.000%" xfId="203"/>
    <cellStyle name="Percent 0.0000%" xfId="204"/>
    <cellStyle name="Percent 0.00000%" xfId="205"/>
    <cellStyle name="Percent 2" xfId="206"/>
    <cellStyle name="Percent 2 2" xfId="207"/>
    <cellStyle name="Percent 3" xfId="208"/>
    <cellStyle name="Percent(0)" xfId="209"/>
    <cellStyle name="PrePop Currency (0)" xfId="210"/>
    <cellStyle name="PrePop Currency (2)" xfId="211"/>
    <cellStyle name="PrePop Units (0)" xfId="212"/>
    <cellStyle name="PrePop Units (1)" xfId="213"/>
    <cellStyle name="PrePop Units (1) 2" xfId="214"/>
    <cellStyle name="PrePop Units (2)" xfId="215"/>
    <cellStyle name="Price" xfId="216"/>
    <cellStyle name="REGNUMBER" xfId="217"/>
    <cellStyle name="Shaded_TableCell" xfId="218"/>
    <cellStyle name="SPOl" xfId="219"/>
    <cellStyle name="SPOl 2" xfId="220"/>
    <cellStyle name="Standaard_laroux" xfId="221"/>
    <cellStyle name="Standard_Anpassen der Amortisation" xfId="222"/>
    <cellStyle name="Style 1" xfId="223"/>
    <cellStyle name="Style 1 2" xfId="224"/>
    <cellStyle name="Style 21" xfId="225"/>
    <cellStyle name="Style 22" xfId="226"/>
    <cellStyle name="Style 23" xfId="227"/>
    <cellStyle name="Style 24" xfId="228"/>
    <cellStyle name="Style 24 2" xfId="229"/>
    <cellStyle name="Style 25" xfId="230"/>
    <cellStyle name="Style 25 2" xfId="231"/>
    <cellStyle name="Style 26" xfId="232"/>
    <cellStyle name="Style 26 2" xfId="233"/>
    <cellStyle name="Style 27" xfId="234"/>
    <cellStyle name="Style 27 2" xfId="235"/>
    <cellStyle name="Style 28" xfId="236"/>
    <cellStyle name="Style 29" xfId="237"/>
    <cellStyle name="Style 29 2" xfId="238"/>
    <cellStyle name="Style 30" xfId="239"/>
    <cellStyle name="Style 30 2" xfId="240"/>
    <cellStyle name="Style 31" xfId="241"/>
    <cellStyle name="Style 32" xfId="242"/>
    <cellStyle name="Style 33" xfId="243"/>
    <cellStyle name="Style 33 2" xfId="244"/>
    <cellStyle name="Style 34" xfId="245"/>
    <cellStyle name="Style 34 2" xfId="246"/>
    <cellStyle name="Style 35" xfId="247"/>
    <cellStyle name="Style 35 2" xfId="248"/>
    <cellStyle name="Style 36" xfId="249"/>
    <cellStyle name="Style 36 2" xfId="250"/>
    <cellStyle name="Style 39" xfId="251"/>
    <cellStyle name="Style 39 2" xfId="252"/>
    <cellStyle name="subhead" xfId="253"/>
    <cellStyle name="SUBHEADING" xfId="254"/>
    <cellStyle name="Text" xfId="255"/>
    <cellStyle name="Text Indent A" xfId="256"/>
    <cellStyle name="Text Indent B" xfId="257"/>
    <cellStyle name="Text Indent B 2" xfId="258"/>
    <cellStyle name="Text Indent C" xfId="259"/>
    <cellStyle name="Text Indent C 2" xfId="260"/>
    <cellStyle name="Thick Line" xfId="261"/>
    <cellStyle name="Thick Line 2" xfId="262"/>
    <cellStyle name="Thin Line" xfId="263"/>
    <cellStyle name="Thin Line 2" xfId="264"/>
    <cellStyle name="Times New Roman" xfId="265"/>
    <cellStyle name="Title" xfId="266"/>
    <cellStyle name="Titles" xfId="267"/>
    <cellStyle name="Total" xfId="268"/>
    <cellStyle name="Unshaded_TableCell" xfId="269"/>
    <cellStyle name="Valuta [0]_laroux" xfId="270"/>
    <cellStyle name="Valuta_laroux" xfId="271"/>
    <cellStyle name="Währung [0]_Compiling Utility Macros" xfId="272"/>
    <cellStyle name="Währung_Compiling Utility Macros" xfId="273"/>
    <cellStyle name="Warning Text" xfId="274"/>
    <cellStyle name="Year" xfId="275"/>
    <cellStyle name="Year1" xfId="276"/>
    <cellStyle name="Year2" xfId="2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14</xdr:row>
      <xdr:rowOff>66675</xdr:rowOff>
    </xdr:from>
    <xdr:to>
      <xdr:col>12</xdr:col>
      <xdr:colOff>142875</xdr:colOff>
      <xdr:row>18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91200" y="2200275"/>
          <a:ext cx="30670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this scenario, 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 interest payments are deducted from the cash flow and the remaining cash flow is discounted back. </a:t>
          </a:r>
        </a:p>
      </xdr:txBody>
    </xdr:sp>
    <xdr:clientData/>
  </xdr:twoCellAnchor>
  <xdr:twoCellAnchor>
    <xdr:from>
      <xdr:col>6</xdr:col>
      <xdr:colOff>352425</xdr:colOff>
      <xdr:row>32</xdr:row>
      <xdr:rowOff>133350</xdr:rowOff>
    </xdr:from>
    <xdr:to>
      <xdr:col>12</xdr:col>
      <xdr:colOff>104775</xdr:colOff>
      <xdr:row>36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53100" y="4914900"/>
          <a:ext cx="30670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this scenario, 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 interest is accrued to the debt outstanding. The cash flow is discounted back. </a:t>
          </a:r>
        </a:p>
      </xdr:txBody>
    </xdr:sp>
    <xdr:clientData/>
  </xdr:twoCellAnchor>
  <xdr:twoCellAnchor>
    <xdr:from>
      <xdr:col>3</xdr:col>
      <xdr:colOff>9525</xdr:colOff>
      <xdr:row>3</xdr:row>
      <xdr:rowOff>95250</xdr:rowOff>
    </xdr:from>
    <xdr:to>
      <xdr:col>8</xdr:col>
      <xdr:colOff>371475</xdr:colOff>
      <xdr:row>11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00" y="552450"/>
          <a:ext cx="30670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assets earn 20% return.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$200 of assets are funded with 50% debt.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assets are sold at the end of 3-year period and the debt is paid back.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il&amp;Gas\Main\BCV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ysankpal\LOCALS~1\Temp\GROUP\ENERGY\CHEMICAL\CHEM2001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ook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ers"/>
      <sheetName val="Integrateds"/>
      <sheetName val="Daily"/>
      <sheetName val="Trading"/>
      <sheetName val="VRI"/>
      <sheetName val="RLI"/>
      <sheetName val="Leverage"/>
      <sheetName val="Scorecard"/>
      <sheetName val="Graphstats"/>
      <sheetName val="Ratios"/>
      <sheetName val="Switch"/>
      <sheetName val="Switch-HC"/>
      <sheetName val="Module1"/>
      <sheetName val="Module2"/>
      <sheetName val="Module5"/>
      <sheetName val="Module3"/>
      <sheetName val="FAME Persistence"/>
      <sheetName val="Graphs with GoC Int Ra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  <sheetName val="Graphs"/>
      <sheetName val="Chemical Sheet"/>
      <sheetName val="Reconciliation"/>
      <sheetName val="COMP TABLES"/>
      <sheetName val="QRTLY"/>
      <sheetName val="US Chemicals"/>
      <sheetName val="ATX"/>
      <sheetName val="CCL"/>
      <sheetName val="DUP.A "/>
      <sheetName val="FAME Persistence"/>
      <sheetName val="MEOHF"/>
      <sheetName val="NCX"/>
      <sheetName val="DOW"/>
      <sheetName val="UCC"/>
      <sheetName val="Price - Book"/>
      <sheetName val="Graph Data"/>
    </sheetNames>
    <sheetDataSet>
      <sheetData sheetId="17">
        <row r="11">
          <cell r="K11">
            <v>38.5</v>
          </cell>
          <cell r="L11">
            <v>37</v>
          </cell>
        </row>
        <row r="12">
          <cell r="K12">
            <v>40.5</v>
          </cell>
          <cell r="L12">
            <v>37.3</v>
          </cell>
        </row>
        <row r="13">
          <cell r="K13">
            <v>39</v>
          </cell>
          <cell r="L13">
            <v>33</v>
          </cell>
        </row>
        <row r="14">
          <cell r="K14">
            <v>43.3</v>
          </cell>
          <cell r="L14">
            <v>46</v>
          </cell>
        </row>
        <row r="15">
          <cell r="K15">
            <v>39.5</v>
          </cell>
          <cell r="L15">
            <v>59</v>
          </cell>
        </row>
        <row r="16">
          <cell r="K16">
            <v>31.7</v>
          </cell>
          <cell r="L16">
            <v>53.7</v>
          </cell>
        </row>
        <row r="17">
          <cell r="K17">
            <v>26</v>
          </cell>
          <cell r="L17">
            <v>39.3</v>
          </cell>
        </row>
        <row r="18">
          <cell r="K18">
            <v>28</v>
          </cell>
          <cell r="L18">
            <v>40.3</v>
          </cell>
        </row>
        <row r="19">
          <cell r="K19">
            <v>28.8</v>
          </cell>
          <cell r="L19">
            <v>41</v>
          </cell>
        </row>
        <row r="20">
          <cell r="K20">
            <v>27.5</v>
          </cell>
          <cell r="L20">
            <v>36</v>
          </cell>
        </row>
        <row r="21">
          <cell r="K21">
            <v>29.8</v>
          </cell>
          <cell r="L21">
            <v>33</v>
          </cell>
        </row>
        <row r="22">
          <cell r="K22">
            <v>29.5</v>
          </cell>
          <cell r="L22">
            <v>39</v>
          </cell>
        </row>
        <row r="23">
          <cell r="K23">
            <v>31</v>
          </cell>
          <cell r="L23">
            <v>38.3</v>
          </cell>
        </row>
        <row r="24">
          <cell r="K24">
            <v>29.5</v>
          </cell>
          <cell r="L24">
            <v>37.7</v>
          </cell>
        </row>
        <row r="25">
          <cell r="K25">
            <v>29.5</v>
          </cell>
          <cell r="L25">
            <v>40.3</v>
          </cell>
        </row>
        <row r="26">
          <cell r="K26">
            <v>28.2</v>
          </cell>
          <cell r="L26">
            <v>46.7</v>
          </cell>
        </row>
        <row r="27">
          <cell r="K27">
            <v>28.2</v>
          </cell>
          <cell r="L27">
            <v>51.3</v>
          </cell>
        </row>
        <row r="28">
          <cell r="K28">
            <v>36.7</v>
          </cell>
          <cell r="L28">
            <v>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3 MTL interco Summary"/>
      <sheetName val="#REF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86"/>
  <sheetViews>
    <sheetView tabSelected="1" zoomScale="85" zoomScaleNormal="85"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5" sqref="A5"/>
      <selection pane="bottomRight" activeCell="K26" sqref="K26"/>
    </sheetView>
  </sheetViews>
  <sheetFormatPr defaultColWidth="9.140625" defaultRowHeight="15"/>
  <cols>
    <col min="1" max="1" width="40.7109375" style="1" customWidth="1"/>
    <col min="2" max="2" width="8.7109375" style="1" customWidth="1"/>
    <col min="3" max="3" width="7.57421875" style="1" customWidth="1"/>
    <col min="4" max="4" width="7.421875" style="1" customWidth="1"/>
    <col min="5" max="16" width="8.28125" style="1" customWidth="1"/>
    <col min="17" max="16384" width="8.8515625" style="1" customWidth="1"/>
  </cols>
  <sheetData>
    <row r="1" ht="12"/>
    <row r="2" ht="12"/>
    <row r="3" ht="12"/>
    <row r="4" ht="12"/>
    <row r="5" ht="12">
      <c r="A5" s="6" t="s">
        <v>19</v>
      </c>
    </row>
    <row r="6" spans="1:2" ht="12">
      <c r="A6" s="1" t="s">
        <v>0</v>
      </c>
      <c r="B6" s="2">
        <v>100</v>
      </c>
    </row>
    <row r="7" spans="1:6" ht="12">
      <c r="A7" s="1" t="s">
        <v>1</v>
      </c>
      <c r="B7" s="2">
        <v>100</v>
      </c>
      <c r="F7" s="2"/>
    </row>
    <row r="8" spans="1:2" ht="12">
      <c r="A8" s="1" t="s">
        <v>2</v>
      </c>
      <c r="B8" s="3">
        <v>0.2</v>
      </c>
    </row>
    <row r="9" spans="1:2" ht="12">
      <c r="A9" s="1" t="s">
        <v>3</v>
      </c>
      <c r="B9" s="3">
        <v>0.05</v>
      </c>
    </row>
    <row r="10" spans="1:2" ht="12">
      <c r="A10" s="1" t="s">
        <v>4</v>
      </c>
      <c r="B10" s="3">
        <v>0.15</v>
      </c>
    </row>
    <row r="11" spans="1:2" ht="12">
      <c r="A11" s="1" t="s">
        <v>5</v>
      </c>
      <c r="B11" s="4">
        <f>(B9+B10)/2</f>
        <v>0.1</v>
      </c>
    </row>
    <row r="12" ht="12">
      <c r="K12" s="5"/>
    </row>
    <row r="13" spans="1:13" ht="12">
      <c r="A13" s="46" t="s">
        <v>20</v>
      </c>
      <c r="B13" s="18"/>
      <c r="C13" s="18"/>
      <c r="D13" s="18"/>
      <c r="E13" s="18"/>
      <c r="F13" s="18"/>
      <c r="G13" s="18"/>
      <c r="H13" s="18"/>
      <c r="I13" s="18"/>
      <c r="J13" s="18"/>
      <c r="K13" s="26"/>
      <c r="L13" s="18"/>
      <c r="M13" s="18"/>
    </row>
    <row r="14" ht="12">
      <c r="K14" s="5"/>
    </row>
    <row r="15" spans="2:6" ht="12">
      <c r="B15" s="7" t="s">
        <v>6</v>
      </c>
      <c r="C15" s="8">
        <v>1</v>
      </c>
      <c r="D15" s="8">
        <v>2</v>
      </c>
      <c r="E15" s="8">
        <v>3</v>
      </c>
      <c r="F15" s="9">
        <f>E15</f>
        <v>3</v>
      </c>
    </row>
    <row r="16" spans="1:6" s="10" customFormat="1" ht="12">
      <c r="A16" s="10" t="s">
        <v>7</v>
      </c>
      <c r="B16" s="1">
        <v>100</v>
      </c>
      <c r="C16" s="1">
        <f>B16</f>
        <v>100</v>
      </c>
      <c r="D16" s="1">
        <f>C16</f>
        <v>100</v>
      </c>
      <c r="E16" s="1">
        <f>D16</f>
        <v>100</v>
      </c>
      <c r="F16" s="11"/>
    </row>
    <row r="17" spans="1:6" ht="12">
      <c r="A17" s="1" t="s">
        <v>8</v>
      </c>
      <c r="B17" s="2">
        <v>-200</v>
      </c>
      <c r="C17" s="12"/>
      <c r="D17" s="6"/>
      <c r="E17" s="6"/>
      <c r="F17" s="2"/>
    </row>
    <row r="18" spans="1:6" ht="12">
      <c r="A18" s="1" t="s">
        <v>9</v>
      </c>
      <c r="C18" s="13">
        <f>-SUM(B17)*$B$8</f>
        <v>40</v>
      </c>
      <c r="D18" s="13">
        <f>-SUM(B17:C17)*$B$8</f>
        <v>40</v>
      </c>
      <c r="E18" s="13">
        <f>-SUM(B17:D17)*$B$8</f>
        <v>40</v>
      </c>
      <c r="F18" s="2">
        <v>200</v>
      </c>
    </row>
    <row r="19" spans="1:11" ht="12">
      <c r="A19" s="1" t="s">
        <v>10</v>
      </c>
      <c r="C19" s="14">
        <f>-B16*$B$9</f>
        <v>-5</v>
      </c>
      <c r="D19" s="14">
        <f>-C16*$B$9</f>
        <v>-5</v>
      </c>
      <c r="E19" s="14">
        <f>-D16*$B$9</f>
        <v>-5</v>
      </c>
      <c r="F19" s="15">
        <f>-E16</f>
        <v>-100</v>
      </c>
      <c r="K19" s="16"/>
    </row>
    <row r="20" ht="12">
      <c r="K20" s="17"/>
    </row>
    <row r="21" ht="12"/>
    <row r="22" ht="12"/>
    <row r="23" spans="1:6" ht="11.25">
      <c r="A23" s="1" t="s">
        <v>11</v>
      </c>
      <c r="B23" s="18"/>
      <c r="C23" s="19">
        <f>SUM(C18:C22)</f>
        <v>35</v>
      </c>
      <c r="D23" s="19">
        <f>SUM(D18:D22)</f>
        <v>35</v>
      </c>
      <c r="E23" s="19">
        <f>SUM(E18:E22)</f>
        <v>35</v>
      </c>
      <c r="F23" s="19">
        <f>SUM(F18:F22)</f>
        <v>100</v>
      </c>
    </row>
    <row r="24" spans="1:9" ht="11.25">
      <c r="A24" s="1" t="s">
        <v>12</v>
      </c>
      <c r="C24" s="14">
        <f>C23/(1+$B$10)^C15</f>
        <v>30.434782608695656</v>
      </c>
      <c r="D24" s="14">
        <f>D23/(1+$B$10)^D15</f>
        <v>26.465028355387528</v>
      </c>
      <c r="E24" s="14">
        <f>E23/(1+$B$10)^E15</f>
        <v>23.013068135119592</v>
      </c>
      <c r="F24" s="14">
        <f>F23/(1+$B$10)^F15</f>
        <v>65.75162324319884</v>
      </c>
      <c r="I24" s="14"/>
    </row>
    <row r="25" spans="6:9" ht="11.25">
      <c r="F25" s="14"/>
      <c r="G25" s="14"/>
      <c r="H25" s="14"/>
      <c r="I25" s="14"/>
    </row>
    <row r="26" spans="6:9" ht="11.25">
      <c r="F26" s="14"/>
      <c r="G26" s="14"/>
      <c r="H26" s="14"/>
      <c r="I26" s="14"/>
    </row>
    <row r="27" spans="1:9" ht="11.25">
      <c r="A27" s="1" t="s">
        <v>13</v>
      </c>
      <c r="B27" s="14">
        <f>SUM(C24:E24)</f>
        <v>79.91287909920278</v>
      </c>
      <c r="F27" s="14"/>
      <c r="G27" s="14"/>
      <c r="H27" s="14"/>
      <c r="I27" s="14"/>
    </row>
    <row r="28" spans="1:11" ht="11.25">
      <c r="A28" s="1" t="s">
        <v>14</v>
      </c>
      <c r="B28" s="14">
        <f>F24</f>
        <v>65.75162324319884</v>
      </c>
      <c r="F28" s="20"/>
      <c r="K28" s="1" t="s">
        <v>15</v>
      </c>
    </row>
    <row r="29" ht="11.25">
      <c r="F29" s="20"/>
    </row>
    <row r="30" spans="1:6" ht="11.25">
      <c r="A30" s="1" t="s">
        <v>16</v>
      </c>
      <c r="B30" s="21">
        <f>SUM(B27:B29)</f>
        <v>145.66450234240162</v>
      </c>
      <c r="F30" s="20"/>
    </row>
    <row r="31" spans="2:6" ht="11.25">
      <c r="B31" s="22"/>
      <c r="F31" s="20"/>
    </row>
    <row r="32" spans="1:13" ht="11.25">
      <c r="A32" s="18"/>
      <c r="B32" s="18"/>
      <c r="C32" s="18"/>
      <c r="D32" s="18"/>
      <c r="E32" s="18"/>
      <c r="F32" s="27"/>
      <c r="G32" s="18"/>
      <c r="H32" s="18"/>
      <c r="I32" s="18"/>
      <c r="J32" s="18"/>
      <c r="K32" s="18"/>
      <c r="L32" s="18"/>
      <c r="M32" s="18"/>
    </row>
    <row r="33" spans="1:6" ht="12">
      <c r="A33" s="6" t="s">
        <v>21</v>
      </c>
      <c r="F33" s="20"/>
    </row>
    <row r="34" spans="2:8" ht="12">
      <c r="B34" s="7" t="s">
        <v>6</v>
      </c>
      <c r="C34" s="8">
        <v>1</v>
      </c>
      <c r="D34" s="8">
        <v>2</v>
      </c>
      <c r="E34" s="8">
        <v>3</v>
      </c>
      <c r="F34" s="9">
        <f>E34</f>
        <v>3</v>
      </c>
      <c r="G34" s="20"/>
      <c r="H34" s="20"/>
    </row>
    <row r="35" spans="1:11" ht="11.25">
      <c r="A35" s="1" t="s">
        <v>7</v>
      </c>
      <c r="B35" s="1">
        <v>-100</v>
      </c>
      <c r="C35" s="14">
        <f>(B35*(1+$B$9))</f>
        <v>-105</v>
      </c>
      <c r="D35" s="14">
        <f>(C35*(1+$B$9))</f>
        <v>-110.25</v>
      </c>
      <c r="E35" s="14">
        <f>(D35*(1+$B$9))</f>
        <v>-115.7625</v>
      </c>
      <c r="K35" s="20"/>
    </row>
    <row r="36" spans="1:6" ht="11.25">
      <c r="A36" s="1" t="s">
        <v>17</v>
      </c>
      <c r="C36" s="13">
        <f>C18</f>
        <v>40</v>
      </c>
      <c r="D36" s="13">
        <f>D18</f>
        <v>40</v>
      </c>
      <c r="E36" s="13">
        <f>E18</f>
        <v>40</v>
      </c>
      <c r="F36" s="13">
        <f>F18+E35</f>
        <v>84.2375</v>
      </c>
    </row>
    <row r="37" spans="1:6" ht="11.25">
      <c r="A37" s="1" t="s">
        <v>18</v>
      </c>
      <c r="C37" s="14">
        <f>C36/(1+$B$10)^C15</f>
        <v>34.78260869565218</v>
      </c>
      <c r="D37" s="14">
        <f>D36/(1+$B$10)^D15</f>
        <v>30.24574669187146</v>
      </c>
      <c r="E37" s="14">
        <f>E36/(1+$B$10)^E15</f>
        <v>26.300649297279534</v>
      </c>
      <c r="F37" s="14">
        <f>F36/(1+$B$10)^F15</f>
        <v>55.38752362948962</v>
      </c>
    </row>
    <row r="38" spans="5:8" ht="11.25">
      <c r="E38" s="13"/>
      <c r="F38" s="13"/>
      <c r="G38" s="13"/>
      <c r="H38" s="13"/>
    </row>
    <row r="39" spans="4:9" ht="11.25">
      <c r="D39" s="23"/>
      <c r="E39" s="14"/>
      <c r="F39" s="14"/>
      <c r="G39" s="14"/>
      <c r="H39" s="14"/>
      <c r="I39" s="14"/>
    </row>
    <row r="40" spans="1:2" ht="11.25">
      <c r="A40" s="1" t="s">
        <v>13</v>
      </c>
      <c r="B40" s="1">
        <f>SUM(C37:E37)</f>
        <v>91.32900468480318</v>
      </c>
    </row>
    <row r="41" spans="1:2" ht="11.25">
      <c r="A41" s="1" t="s">
        <v>14</v>
      </c>
      <c r="B41" s="1">
        <f>F37</f>
        <v>55.38752362948962</v>
      </c>
    </row>
    <row r="42" ht="11.25">
      <c r="C42" s="24"/>
    </row>
    <row r="43" spans="1:3" ht="11.25">
      <c r="A43" s="1" t="s">
        <v>16</v>
      </c>
      <c r="B43" s="25">
        <f>SUM(B40:B42)</f>
        <v>146.71652831429282</v>
      </c>
      <c r="C43" s="24"/>
    </row>
    <row r="44" spans="2:3" ht="11.25">
      <c r="B44" s="15"/>
      <c r="C44" s="24"/>
    </row>
    <row r="45" spans="2:3" ht="11.25">
      <c r="B45" s="15"/>
      <c r="C45" s="24"/>
    </row>
    <row r="46" spans="2:3" ht="11.25">
      <c r="B46" s="15"/>
      <c r="C46" s="24"/>
    </row>
    <row r="47" spans="2:3" ht="11.25">
      <c r="B47" s="15"/>
      <c r="C47" s="24"/>
    </row>
    <row r="48" spans="1:12" ht="11.25">
      <c r="A48" s="29"/>
      <c r="B48" s="30"/>
      <c r="C48" s="28"/>
      <c r="D48" s="29"/>
      <c r="E48" s="29"/>
      <c r="F48" s="29"/>
      <c r="G48" s="29"/>
      <c r="H48" s="29"/>
      <c r="I48" s="29"/>
      <c r="J48" s="29"/>
      <c r="K48" s="29"/>
      <c r="L48" s="29"/>
    </row>
    <row r="49" spans="1:12" ht="11.25">
      <c r="A49" s="29"/>
      <c r="B49" s="30"/>
      <c r="C49" s="28"/>
      <c r="D49" s="29"/>
      <c r="E49" s="29"/>
      <c r="F49" s="29"/>
      <c r="G49" s="29"/>
      <c r="H49" s="29"/>
      <c r="I49" s="29"/>
      <c r="J49" s="29"/>
      <c r="K49" s="29"/>
      <c r="L49" s="29"/>
    </row>
    <row r="50" spans="1:12" ht="11.25">
      <c r="A50" s="29"/>
      <c r="B50" s="30"/>
      <c r="C50" s="28"/>
      <c r="D50" s="29"/>
      <c r="E50" s="29"/>
      <c r="F50" s="29"/>
      <c r="G50" s="29"/>
      <c r="H50" s="29"/>
      <c r="I50" s="29"/>
      <c r="J50" s="29"/>
      <c r="K50" s="29"/>
      <c r="L50" s="29"/>
    </row>
    <row r="51" spans="1:12" ht="11.25">
      <c r="A51" s="29"/>
      <c r="B51" s="30"/>
      <c r="C51" s="28"/>
      <c r="D51" s="29"/>
      <c r="E51" s="29"/>
      <c r="F51" s="29"/>
      <c r="G51" s="29"/>
      <c r="H51" s="29"/>
      <c r="I51" s="29"/>
      <c r="J51" s="29"/>
      <c r="K51" s="29"/>
      <c r="L51" s="29"/>
    </row>
    <row r="52" spans="1:12" ht="11.25">
      <c r="A52" s="29"/>
      <c r="B52" s="29"/>
      <c r="C52" s="31"/>
      <c r="D52" s="29"/>
      <c r="E52" s="29"/>
      <c r="F52" s="29"/>
      <c r="G52" s="29"/>
      <c r="H52" s="29"/>
      <c r="I52" s="29"/>
      <c r="J52" s="29"/>
      <c r="K52" s="29"/>
      <c r="L52" s="29"/>
    </row>
    <row r="53" spans="1:12" ht="11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ht="11.25">
      <c r="A54" s="29"/>
      <c r="B54" s="29"/>
      <c r="C54" s="29"/>
      <c r="D54" s="29"/>
      <c r="E54" s="29"/>
      <c r="F54" s="32"/>
      <c r="G54" s="32"/>
      <c r="H54" s="32"/>
      <c r="I54" s="32"/>
      <c r="J54" s="29"/>
      <c r="K54" s="29"/>
      <c r="L54" s="29"/>
    </row>
    <row r="55" spans="1:12" ht="11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ht="11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ht="11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2" ht="11.25">
      <c r="A58" s="29"/>
      <c r="B58" s="29"/>
      <c r="C58" s="32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11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11.25">
      <c r="A60" s="29"/>
      <c r="B60" s="29"/>
      <c r="C60" s="29"/>
      <c r="D60" s="33"/>
      <c r="E60" s="29"/>
      <c r="F60" s="29"/>
      <c r="G60" s="29"/>
      <c r="H60" s="29"/>
      <c r="I60" s="29"/>
      <c r="J60" s="29"/>
      <c r="K60" s="29"/>
      <c r="L60" s="29"/>
    </row>
    <row r="61" spans="1:12" ht="11.25">
      <c r="A61" s="29"/>
      <c r="B61" s="29"/>
      <c r="C61" s="29"/>
      <c r="D61" s="33"/>
      <c r="E61" s="29"/>
      <c r="F61" s="29"/>
      <c r="G61" s="29"/>
      <c r="H61" s="29"/>
      <c r="I61" s="29"/>
      <c r="J61" s="29"/>
      <c r="K61" s="29"/>
      <c r="L61" s="29"/>
    </row>
    <row r="62" spans="1:12" ht="11.25">
      <c r="A62" s="29"/>
      <c r="B62" s="29"/>
      <c r="C62" s="34"/>
      <c r="D62" s="29"/>
      <c r="E62" s="29"/>
      <c r="F62" s="29"/>
      <c r="G62" s="29"/>
      <c r="H62" s="29"/>
      <c r="I62" s="29"/>
      <c r="J62" s="29"/>
      <c r="K62" s="29"/>
      <c r="L62" s="29"/>
    </row>
    <row r="63" spans="1:12" ht="11.25">
      <c r="A63" s="29"/>
      <c r="B63" s="29"/>
      <c r="C63" s="34"/>
      <c r="D63" s="29"/>
      <c r="E63" s="29"/>
      <c r="F63" s="34"/>
      <c r="G63" s="29"/>
      <c r="H63" s="29"/>
      <c r="I63" s="29"/>
      <c r="J63" s="29"/>
      <c r="K63" s="29"/>
      <c r="L63" s="29"/>
    </row>
    <row r="64" spans="1:12" ht="11.25">
      <c r="A64" s="29"/>
      <c r="B64" s="29"/>
      <c r="C64" s="35"/>
      <c r="D64" s="29"/>
      <c r="E64" s="29"/>
      <c r="F64" s="29"/>
      <c r="G64" s="29"/>
      <c r="H64" s="29"/>
      <c r="I64" s="29"/>
      <c r="J64" s="29"/>
      <c r="K64" s="29"/>
      <c r="L64" s="29"/>
    </row>
    <row r="65" spans="1:12" ht="11.25">
      <c r="A65" s="29"/>
      <c r="B65" s="29"/>
      <c r="C65" s="35"/>
      <c r="D65" s="29"/>
      <c r="E65" s="29"/>
      <c r="F65" s="29"/>
      <c r="G65" s="29"/>
      <c r="H65" s="29"/>
      <c r="I65" s="29"/>
      <c r="J65" s="29"/>
      <c r="K65" s="29"/>
      <c r="L65" s="29"/>
    </row>
    <row r="66" spans="1:12" ht="11.25">
      <c r="A66" s="29"/>
      <c r="B66" s="29"/>
      <c r="C66" s="35"/>
      <c r="D66" s="29"/>
      <c r="E66" s="29"/>
      <c r="F66" s="29"/>
      <c r="G66" s="29"/>
      <c r="H66" s="29"/>
      <c r="I66" s="29"/>
      <c r="J66" s="29"/>
      <c r="K66" s="29"/>
      <c r="L66" s="29"/>
    </row>
    <row r="67" spans="1:12" ht="11.25">
      <c r="A67" s="29"/>
      <c r="B67" s="29"/>
      <c r="C67" s="36"/>
      <c r="D67" s="29"/>
      <c r="E67" s="29"/>
      <c r="F67" s="29"/>
      <c r="G67" s="29"/>
      <c r="H67" s="29"/>
      <c r="I67" s="29"/>
      <c r="J67" s="29"/>
      <c r="K67" s="29"/>
      <c r="L67" s="29"/>
    </row>
    <row r="68" spans="1:12" ht="11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37"/>
      <c r="L68" s="29"/>
    </row>
    <row r="69" spans="1:12" ht="12">
      <c r="A69" s="29"/>
      <c r="B69" s="29"/>
      <c r="C69" s="29"/>
      <c r="D69" s="29"/>
      <c r="E69" s="38"/>
      <c r="F69" s="39"/>
      <c r="G69" s="39"/>
      <c r="H69" s="39"/>
      <c r="I69" s="40"/>
      <c r="J69" s="29"/>
      <c r="K69" s="29"/>
      <c r="L69" s="29"/>
    </row>
    <row r="70" spans="1:12" ht="12">
      <c r="A70" s="29"/>
      <c r="B70" s="29"/>
      <c r="C70" s="29"/>
      <c r="D70" s="29"/>
      <c r="E70" s="34"/>
      <c r="F70" s="34"/>
      <c r="G70" s="41"/>
      <c r="H70" s="41"/>
      <c r="I70" s="34"/>
      <c r="J70" s="29"/>
      <c r="K70" s="29"/>
      <c r="L70" s="29"/>
    </row>
    <row r="71" spans="1:12" ht="11.25">
      <c r="A71" s="29"/>
      <c r="B71" s="29"/>
      <c r="C71" s="29"/>
      <c r="D71" s="29"/>
      <c r="E71" s="29"/>
      <c r="F71" s="42"/>
      <c r="G71" s="42"/>
      <c r="H71" s="42"/>
      <c r="I71" s="34"/>
      <c r="J71" s="29"/>
      <c r="K71" s="29"/>
      <c r="L71" s="29"/>
    </row>
    <row r="72" spans="1:12" ht="11.25">
      <c r="A72" s="29"/>
      <c r="B72" s="29"/>
      <c r="C72" s="29"/>
      <c r="D72" s="29"/>
      <c r="E72" s="29"/>
      <c r="F72" s="32"/>
      <c r="G72" s="32"/>
      <c r="H72" s="32"/>
      <c r="I72" s="30"/>
      <c r="J72" s="29"/>
      <c r="K72" s="43"/>
      <c r="L72" s="29"/>
    </row>
    <row r="73" spans="1:12" ht="11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44"/>
      <c r="L73" s="29"/>
    </row>
    <row r="74" spans="1:12" ht="11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</row>
    <row r="75" spans="1:12" ht="11.25">
      <c r="A75" s="29"/>
      <c r="B75" s="29"/>
      <c r="C75" s="29"/>
      <c r="D75" s="29"/>
      <c r="E75" s="29"/>
      <c r="F75" s="42"/>
      <c r="G75" s="42"/>
      <c r="H75" s="42"/>
      <c r="I75" s="42"/>
      <c r="J75" s="29"/>
      <c r="K75" s="29"/>
      <c r="L75" s="29"/>
    </row>
    <row r="76" spans="1:12" ht="11.25">
      <c r="A76" s="29"/>
      <c r="B76" s="29"/>
      <c r="C76" s="29"/>
      <c r="D76" s="29"/>
      <c r="E76" s="29"/>
      <c r="F76" s="32"/>
      <c r="G76" s="32"/>
      <c r="H76" s="32"/>
      <c r="I76" s="32"/>
      <c r="J76" s="29"/>
      <c r="K76" s="29"/>
      <c r="L76" s="29"/>
    </row>
    <row r="77" spans="1:12" ht="11.25">
      <c r="A77" s="29"/>
      <c r="B77" s="29"/>
      <c r="C77" s="29"/>
      <c r="D77" s="29"/>
      <c r="E77" s="29"/>
      <c r="F77" s="32"/>
      <c r="G77" s="32"/>
      <c r="H77" s="32"/>
      <c r="I77" s="32"/>
      <c r="J77" s="29"/>
      <c r="K77" s="29"/>
      <c r="L77" s="29"/>
    </row>
    <row r="78" spans="1:12" ht="11.25">
      <c r="A78" s="29"/>
      <c r="B78" s="29"/>
      <c r="C78" s="29"/>
      <c r="D78" s="29"/>
      <c r="E78" s="29"/>
      <c r="F78" s="32"/>
      <c r="G78" s="32"/>
      <c r="H78" s="32"/>
      <c r="I78" s="32"/>
      <c r="J78" s="29"/>
      <c r="K78" s="29"/>
      <c r="L78" s="29"/>
    </row>
    <row r="79" spans="1:12" ht="11.25">
      <c r="A79" s="29"/>
      <c r="B79" s="29"/>
      <c r="C79" s="32"/>
      <c r="D79" s="29"/>
      <c r="E79" s="29"/>
      <c r="F79" s="32"/>
      <c r="G79" s="32"/>
      <c r="H79" s="32"/>
      <c r="I79" s="32"/>
      <c r="J79" s="29"/>
      <c r="K79" s="29"/>
      <c r="L79" s="29"/>
    </row>
    <row r="80" spans="1:12" ht="11.25">
      <c r="A80" s="29"/>
      <c r="B80" s="29"/>
      <c r="C80" s="32"/>
      <c r="D80" s="29"/>
      <c r="E80" s="29"/>
      <c r="F80" s="32"/>
      <c r="G80" s="32"/>
      <c r="H80" s="32"/>
      <c r="I80" s="32"/>
      <c r="J80" s="29"/>
      <c r="K80" s="29"/>
      <c r="L80" s="29"/>
    </row>
    <row r="81" spans="1:12" ht="11.25">
      <c r="A81" s="29"/>
      <c r="B81" s="29"/>
      <c r="C81" s="29"/>
      <c r="D81" s="29"/>
      <c r="E81" s="29"/>
      <c r="F81" s="45"/>
      <c r="G81" s="29"/>
      <c r="H81" s="29"/>
      <c r="I81" s="29"/>
      <c r="J81" s="29"/>
      <c r="K81" s="29"/>
      <c r="L81" s="29"/>
    </row>
    <row r="82" spans="1:12" ht="11.25">
      <c r="A82" s="29"/>
      <c r="B82" s="30"/>
      <c r="C82" s="37"/>
      <c r="D82" s="29"/>
      <c r="E82" s="29"/>
      <c r="F82" s="45"/>
      <c r="G82" s="29"/>
      <c r="H82" s="29"/>
      <c r="I82" s="29"/>
      <c r="J82" s="29"/>
      <c r="K82" s="29"/>
      <c r="L82" s="29"/>
    </row>
    <row r="83" spans="1:12" ht="11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</row>
    <row r="84" spans="1:12" ht="11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</row>
    <row r="85" spans="1:12" ht="11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</row>
    <row r="86" spans="1:12" ht="11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DundeeWealth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ysankpal</cp:lastModifiedBy>
  <dcterms:created xsi:type="dcterms:W3CDTF">2013-07-30T19:57:27Z</dcterms:created>
  <dcterms:modified xsi:type="dcterms:W3CDTF">2013-07-31T15:21:48Z</dcterms:modified>
  <cp:category/>
  <cp:version/>
  <cp:contentType/>
  <cp:contentStatus/>
</cp:coreProperties>
</file>