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Basic Dell LBO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<sst xmlns="http://schemas.openxmlformats.org/spreadsheetml/2006/main" count="51" uniqueCount="37">
  <si>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Sources &amp; Uses of Funds</t>
  </si>
  <si>
    <t>Uses of Funds</t>
  </si>
  <si>
    <t>All Equity</t>
  </si>
  <si>
    <t>LBO</t>
  </si>
  <si>
    <t>Pre-Offer Share Price</t>
  </si>
  <si>
    <t>Premium Paid</t>
  </si>
  <si>
    <t>Purchase Price per Share</t>
  </si>
  <si>
    <t># Shares (diluted)</t>
  </si>
  <si>
    <t>Equity Purchase Price</t>
  </si>
  <si>
    <t>Enterprise Value</t>
  </si>
  <si>
    <t>Enterprise Value + Fees</t>
  </si>
  <si>
    <t>EBITDA</t>
  </si>
  <si>
    <t>Investment Multiple</t>
  </si>
  <si>
    <t>------</t>
  </si>
  <si>
    <t>Sources of Funds</t>
  </si>
  <si>
    <t>Debt</t>
  </si>
  <si>
    <t>Equity</t>
  </si>
  <si>
    <t>Total Sources of Funds</t>
  </si>
  <si>
    <t>Debt as % Capitalization</t>
  </si>
  <si>
    <t>Debt / EBITDA</t>
  </si>
  <si>
    <t>Hypothetical Exit in One Year</t>
  </si>
  <si>
    <t>Valuation at Exit</t>
  </si>
  <si>
    <t>Growth</t>
  </si>
  <si>
    <t>Exit Multiple</t>
  </si>
  <si>
    <t>Sale Enterprise Value</t>
  </si>
  <si>
    <t>Less: Principal Repayment</t>
  </si>
  <si>
    <t>rate</t>
  </si>
  <si>
    <t>(1) Tax Rate</t>
  </si>
  <si>
    <t>(2) Assumes depreciation equal to Capex</t>
  </si>
  <si>
    <t>Less: Capex</t>
  </si>
  <si>
    <t>Equity Value</t>
  </si>
  <si>
    <t>Equity IRR (one year)</t>
  </si>
  <si>
    <t>Transaction Fees</t>
  </si>
  <si>
    <t>Existing Net Debt</t>
  </si>
  <si>
    <t xml:space="preserve">Less: After Tax Interest (1) </t>
  </si>
  <si>
    <t xml:space="preserve">Plus: After Tax EBITDA (2) </t>
  </si>
  <si>
    <t>Dell LBO Scenario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</si>
</sst>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\([$$-409]#,##0.00\)"/>
    <numFmt numFmtId="165" formatCode="0.0%;\(0.0%\)"/>
    <numFmt numFmtId="166" formatCode="[$$-409]#,##0_);\([$$-409]#,##0\)"/>
    <numFmt numFmtId="167" formatCode="#,##0.0_);\(#,##0.0\)"/>
    <numFmt numFmtId="168" formatCode="0.0\x;\(0.0\x\)"/>
    <numFmt numFmtId="169" formatCode="General\ "/>
    <numFmt numFmtId="170" formatCode="0%;\(0%\)"/>
    <numFmt numFmtId="171" formatCode="&quot;of Capn&quot;"/>
    <numFmt numFmtId="172" formatCode="[$$-409]#,##0.0_);\([$$-409]#,##0.0\)"/>
  </numFmts>
  <fonts count="18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Accounting"/>
      <sz val="10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sz val="10"/>
      <color indexed="61"/>
      <name val="Times New Roman"/>
      <family val="1"/>
    </font>
    <font>
      <u val="doub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NumberFormat="1" applyFont="1">
      <alignment/>
      <protection/>
    </xf>
    <xf numFmtId="0" fontId="5" fillId="0" borderId="0" xfId="21" applyNumberFormat="1" applyFont="1" applyBorder="1">
      <alignment/>
      <protection/>
    </xf>
    <xf numFmtId="0" fontId="6" fillId="0" borderId="1" xfId="21" applyFont="1" applyBorder="1" applyAlignment="1">
      <alignment horizontal="centerContinuous"/>
      <protection/>
    </xf>
    <xf numFmtId="0" fontId="7" fillId="0" borderId="2" xfId="21" applyFont="1" applyBorder="1" applyAlignment="1">
      <alignment horizontal="centerContinuous"/>
      <protection/>
    </xf>
    <xf numFmtId="0" fontId="7" fillId="0" borderId="3" xfId="21" applyFont="1" applyBorder="1" applyAlignment="1">
      <alignment horizontal="centerContinuous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8" fillId="0" borderId="4" xfId="21" applyFont="1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0" fontId="4" fillId="0" borderId="4" xfId="21" applyFont="1" applyBorder="1">
      <alignment/>
      <protection/>
    </xf>
    <xf numFmtId="164" fontId="9" fillId="0" borderId="0" xfId="21" applyNumberFormat="1" applyFont="1" applyFill="1" applyBorder="1" applyAlignment="1">
      <alignment/>
      <protection/>
    </xf>
    <xf numFmtId="164" fontId="4" fillId="0" borderId="5" xfId="21" applyNumberFormat="1" applyFont="1" applyBorder="1">
      <alignment/>
      <protection/>
    </xf>
    <xf numFmtId="0" fontId="4" fillId="0" borderId="5" xfId="21" applyFont="1" applyBorder="1">
      <alignment/>
      <protection/>
    </xf>
    <xf numFmtId="165" fontId="9" fillId="0" borderId="0" xfId="21" applyNumberFormat="1" applyFont="1" applyBorder="1">
      <alignment/>
      <protection/>
    </xf>
    <xf numFmtId="165" fontId="4" fillId="0" borderId="5" xfId="21" applyNumberFormat="1" applyFont="1" applyBorder="1">
      <alignment/>
      <protection/>
    </xf>
    <xf numFmtId="166" fontId="4" fillId="0" borderId="0" xfId="21" applyNumberFormat="1" applyFont="1" applyBorder="1">
      <alignment/>
      <protection/>
    </xf>
    <xf numFmtId="166" fontId="4" fillId="0" borderId="5" xfId="21" applyNumberFormat="1" applyFont="1" applyBorder="1">
      <alignment/>
      <protection/>
    </xf>
    <xf numFmtId="164" fontId="4" fillId="0" borderId="0" xfId="21" applyNumberFormat="1" applyFont="1" applyBorder="1">
      <alignment/>
      <protection/>
    </xf>
    <xf numFmtId="0" fontId="4" fillId="0" borderId="4" xfId="21" applyFont="1" applyBorder="1" applyAlignment="1">
      <alignment horizontal="left" indent="1"/>
      <protection/>
    </xf>
    <xf numFmtId="165" fontId="10" fillId="0" borderId="0" xfId="21" applyNumberFormat="1" applyFont="1" applyFill="1" applyBorder="1" applyAlignment="1">
      <alignment/>
      <protection/>
    </xf>
    <xf numFmtId="165" fontId="11" fillId="0" borderId="5" xfId="21" applyNumberFormat="1" applyFont="1" applyBorder="1">
      <alignment/>
      <protection/>
    </xf>
    <xf numFmtId="167" fontId="9" fillId="0" borderId="0" xfId="21" applyNumberFormat="1" applyFont="1" applyBorder="1">
      <alignment/>
      <protection/>
    </xf>
    <xf numFmtId="167" fontId="4" fillId="0" borderId="5" xfId="21" applyNumberFormat="1" applyFont="1" applyBorder="1">
      <alignment/>
      <protection/>
    </xf>
    <xf numFmtId="168" fontId="12" fillId="0" borderId="0" xfId="21" applyNumberFormat="1" applyFont="1" applyBorder="1">
      <alignment/>
      <protection/>
    </xf>
    <xf numFmtId="168" fontId="4" fillId="0" borderId="5" xfId="21" applyNumberFormat="1" applyFont="1" applyBorder="1">
      <alignment/>
      <protection/>
    </xf>
    <xf numFmtId="0" fontId="4" fillId="0" borderId="0" xfId="21" applyFont="1" applyBorder="1" applyAlignment="1" quotePrefix="1">
      <alignment horizontal="right"/>
      <protection/>
    </xf>
    <xf numFmtId="0" fontId="4" fillId="0" borderId="5" xfId="21" applyFont="1" applyBorder="1" applyAlignment="1" quotePrefix="1">
      <alignment horizontal="right"/>
      <protection/>
    </xf>
    <xf numFmtId="169" fontId="4" fillId="0" borderId="4" xfId="21" applyNumberFormat="1" applyFont="1" applyBorder="1" applyAlignment="1">
      <alignment horizontal="left"/>
      <protection/>
    </xf>
    <xf numFmtId="37" fontId="9" fillId="0" borderId="0" xfId="21" applyNumberFormat="1" applyFont="1" applyBorder="1">
      <alignment/>
      <protection/>
    </xf>
    <xf numFmtId="37" fontId="4" fillId="0" borderId="5" xfId="21" applyNumberFormat="1" applyFont="1" applyBorder="1">
      <alignment/>
      <protection/>
    </xf>
    <xf numFmtId="37" fontId="4" fillId="0" borderId="0" xfId="21" applyNumberFormat="1" applyFont="1" applyBorder="1">
      <alignment/>
      <protection/>
    </xf>
    <xf numFmtId="37" fontId="4" fillId="0" borderId="0" xfId="21" applyNumberFormat="1" applyFont="1">
      <alignment/>
      <protection/>
    </xf>
    <xf numFmtId="0" fontId="4" fillId="0" borderId="4" xfId="21" applyFont="1" applyBorder="1" applyAlignment="1">
      <alignment horizontal="left"/>
      <protection/>
    </xf>
    <xf numFmtId="0" fontId="4" fillId="0" borderId="4" xfId="21" applyNumberFormat="1" applyFont="1" applyBorder="1">
      <alignment/>
      <protection/>
    </xf>
    <xf numFmtId="0" fontId="9" fillId="0" borderId="0" xfId="21" applyNumberFormat="1" applyFont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166" fontId="13" fillId="0" borderId="7" xfId="21" applyNumberFormat="1" applyFont="1" applyBorder="1">
      <alignment/>
      <protection/>
    </xf>
    <xf numFmtId="166" fontId="13" fillId="0" borderId="8" xfId="21" applyNumberFormat="1" applyFont="1" applyBorder="1">
      <alignment/>
      <protection/>
    </xf>
    <xf numFmtId="0" fontId="14" fillId="0" borderId="9" xfId="21" applyFont="1" applyFill="1" applyBorder="1">
      <alignment/>
      <protection/>
    </xf>
    <xf numFmtId="0" fontId="14" fillId="0" borderId="10" xfId="21" applyFont="1" applyFill="1" applyBorder="1">
      <alignment/>
      <protection/>
    </xf>
    <xf numFmtId="170" fontId="14" fillId="0" borderId="10" xfId="21" applyNumberFormat="1" applyFont="1" applyFill="1" applyBorder="1">
      <alignment/>
      <protection/>
    </xf>
    <xf numFmtId="170" fontId="14" fillId="0" borderId="11" xfId="21" applyNumberFormat="1" applyFont="1" applyFill="1" applyBorder="1">
      <alignment/>
      <protection/>
    </xf>
    <xf numFmtId="166" fontId="9" fillId="0" borderId="0" xfId="21" applyNumberFormat="1" applyFont="1" applyBorder="1">
      <alignment/>
      <protection/>
    </xf>
    <xf numFmtId="0" fontId="4" fillId="0" borderId="12" xfId="21" applyFont="1" applyBorder="1">
      <alignment/>
      <protection/>
    </xf>
    <xf numFmtId="0" fontId="4" fillId="0" borderId="13" xfId="21" applyFont="1" applyBorder="1">
      <alignment/>
      <protection/>
    </xf>
    <xf numFmtId="0" fontId="4" fillId="0" borderId="14" xfId="21" applyFont="1" applyBorder="1">
      <alignment/>
      <protection/>
    </xf>
    <xf numFmtId="168" fontId="4" fillId="0" borderId="13" xfId="21" applyNumberFormat="1" applyFont="1" applyBorder="1">
      <alignment/>
      <protection/>
    </xf>
    <xf numFmtId="168" fontId="4" fillId="0" borderId="15" xfId="21" applyNumberFormat="1" applyFont="1" applyBorder="1">
      <alignment/>
      <protection/>
    </xf>
    <xf numFmtId="0" fontId="4" fillId="0" borderId="16" xfId="21" applyFont="1" applyBorder="1">
      <alignment/>
      <protection/>
    </xf>
    <xf numFmtId="0" fontId="4" fillId="0" borderId="17" xfId="21" applyFont="1" applyBorder="1">
      <alignment/>
      <protection/>
    </xf>
    <xf numFmtId="0" fontId="8" fillId="0" borderId="1" xfId="21" applyNumberFormat="1" applyFont="1" applyBorder="1">
      <alignment/>
      <protection/>
    </xf>
    <xf numFmtId="0" fontId="4" fillId="0" borderId="2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8" fillId="0" borderId="3" xfId="21" applyFont="1" applyBorder="1" applyAlignment="1">
      <alignment horizontal="center"/>
      <protection/>
    </xf>
    <xf numFmtId="170" fontId="10" fillId="0" borderId="0" xfId="21" applyNumberFormat="1" applyFont="1" applyBorder="1">
      <alignment/>
      <protection/>
    </xf>
    <xf numFmtId="0" fontId="11" fillId="0" borderId="0" xfId="21" applyFont="1" applyBorder="1">
      <alignment/>
      <protection/>
    </xf>
    <xf numFmtId="37" fontId="12" fillId="0" borderId="0" xfId="21" applyNumberFormat="1" applyFont="1" applyBorder="1">
      <alignment/>
      <protection/>
    </xf>
    <xf numFmtId="37" fontId="12" fillId="0" borderId="5" xfId="21" applyNumberFormat="1" applyFont="1" applyBorder="1">
      <alignment/>
      <protection/>
    </xf>
    <xf numFmtId="166" fontId="13" fillId="0" borderId="0" xfId="21" applyNumberFormat="1" applyFont="1" applyBorder="1">
      <alignment/>
      <protection/>
    </xf>
    <xf numFmtId="166" fontId="13" fillId="0" borderId="5" xfId="21" applyNumberFormat="1" applyFont="1" applyBorder="1">
      <alignment/>
      <protection/>
    </xf>
    <xf numFmtId="0" fontId="15" fillId="0" borderId="6" xfId="21" applyFont="1" applyBorder="1">
      <alignment/>
      <protection/>
    </xf>
    <xf numFmtId="0" fontId="15" fillId="0" borderId="7" xfId="21" applyFont="1" applyBorder="1">
      <alignment/>
      <protection/>
    </xf>
    <xf numFmtId="170" fontId="16" fillId="0" borderId="7" xfId="21" applyNumberFormat="1" applyFont="1" applyBorder="1">
      <alignment/>
      <protection/>
    </xf>
    <xf numFmtId="170" fontId="16" fillId="0" borderId="18" xfId="21" applyNumberFormat="1" applyFont="1" applyFill="1" applyBorder="1" applyAlignment="1">
      <alignment/>
      <protection/>
    </xf>
    <xf numFmtId="0" fontId="15" fillId="0" borderId="14" xfId="21" applyFont="1" applyBorder="1">
      <alignment/>
      <protection/>
    </xf>
    <xf numFmtId="0" fontId="15" fillId="0" borderId="13" xfId="21" applyFont="1" applyBorder="1">
      <alignment/>
      <protection/>
    </xf>
    <xf numFmtId="168" fontId="15" fillId="0" borderId="13" xfId="21" applyNumberFormat="1" applyFont="1" applyBorder="1">
      <alignment/>
      <protection/>
    </xf>
    <xf numFmtId="168" fontId="15" fillId="0" borderId="15" xfId="21" applyNumberFormat="1" applyFont="1" applyBorder="1">
      <alignment/>
      <protection/>
    </xf>
    <xf numFmtId="0" fontId="4" fillId="0" borderId="2" xfId="21" applyFont="1" applyBorder="1" quotePrefix="1">
      <alignment/>
      <protection/>
    </xf>
    <xf numFmtId="170" fontId="9" fillId="0" borderId="2" xfId="21" applyNumberFormat="1" applyFont="1" applyBorder="1">
      <alignment/>
      <protection/>
    </xf>
    <xf numFmtId="0" fontId="1" fillId="0" borderId="0" xfId="21">
      <alignment/>
      <protection/>
    </xf>
    <xf numFmtId="0" fontId="4" fillId="0" borderId="0" xfId="21" applyFont="1" applyBorder="1" quotePrefix="1">
      <alignment/>
      <protection/>
    </xf>
    <xf numFmtId="0" fontId="1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000066"/>
      <rgbColor rgb="00006600"/>
      <rgbColor rgb="00CCCCFF"/>
      <rgbColor rgb="00CC99FF"/>
      <rgbColor rgb="00FF7C80"/>
      <rgbColor rgb="00FFFF99"/>
      <rgbColor rgb="00FFCC99"/>
      <rgbColor rgb="00B2B2B2"/>
      <rgbColor rgb="00000066"/>
      <rgbColor rgb="00006600"/>
      <rgbColor rgb="00CCCCFF"/>
      <rgbColor rgb="00CC99FF"/>
      <rgbColor rgb="00FF7C80"/>
      <rgbColor rgb="00FFFF99"/>
      <rgbColor rgb="00FFCC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H23" sqref="H23"/>
    </sheetView>
  </sheetViews>
  <sheetFormatPr defaultColWidth="9.140625" defaultRowHeight="12.75"/>
  <cols>
    <col min="4" max="5" width="9.7109375" style="0" bestFit="1" customWidth="1"/>
  </cols>
  <sheetData>
    <row r="1" ht="12.75">
      <c r="E1" s="77" t="s">
        <v>36</v>
      </c>
    </row>
    <row r="5" spans="1:12" ht="12.75">
      <c r="A5" s="1"/>
      <c r="B5" s="2"/>
      <c r="C5" s="2"/>
      <c r="D5" s="3"/>
      <c r="E5" s="4"/>
      <c r="F5" s="2"/>
      <c r="G5" s="1"/>
      <c r="H5" s="2"/>
      <c r="I5" s="2"/>
      <c r="J5" s="2"/>
      <c r="K5" s="1"/>
      <c r="L5" s="2"/>
    </row>
    <row r="6" spans="1:12" ht="15">
      <c r="A6" s="5" t="s">
        <v>0</v>
      </c>
      <c r="B6" s="6"/>
      <c r="C6" s="6"/>
      <c r="D6" s="6"/>
      <c r="E6" s="7"/>
      <c r="F6" s="2"/>
      <c r="G6" s="5" t="s">
        <v>20</v>
      </c>
      <c r="H6" s="8"/>
      <c r="I6" s="8"/>
      <c r="J6" s="8"/>
      <c r="K6" s="9"/>
      <c r="L6" s="2"/>
    </row>
    <row r="7" spans="1:12" ht="12.75">
      <c r="A7" s="10" t="s">
        <v>1</v>
      </c>
      <c r="B7" s="1"/>
      <c r="C7" s="1"/>
      <c r="D7" s="11" t="s">
        <v>2</v>
      </c>
      <c r="E7" s="12" t="s">
        <v>3</v>
      </c>
      <c r="F7" s="2"/>
      <c r="G7" s="13"/>
      <c r="H7" s="1"/>
      <c r="I7" s="1"/>
      <c r="J7" s="11" t="s">
        <v>2</v>
      </c>
      <c r="K7" s="12" t="s">
        <v>3</v>
      </c>
      <c r="L7" s="2"/>
    </row>
    <row r="8" spans="1:12" ht="12.75">
      <c r="A8" s="13" t="s">
        <v>4</v>
      </c>
      <c r="B8" s="1"/>
      <c r="C8" s="1"/>
      <c r="D8" s="14">
        <v>12.84</v>
      </c>
      <c r="E8" s="15">
        <f>D8</f>
        <v>12.84</v>
      </c>
      <c r="F8" s="2"/>
      <c r="G8" s="10" t="s">
        <v>21</v>
      </c>
      <c r="H8" s="1"/>
      <c r="I8" s="1"/>
      <c r="J8" s="1"/>
      <c r="K8" s="16"/>
      <c r="L8" s="2"/>
    </row>
    <row r="9" spans="1:12" ht="12.75">
      <c r="A9" s="13" t="s">
        <v>5</v>
      </c>
      <c r="B9" s="1"/>
      <c r="C9" s="1"/>
      <c r="D9" s="17">
        <v>0.2</v>
      </c>
      <c r="E9" s="18">
        <v>0.2</v>
      </c>
      <c r="F9" s="2"/>
      <c r="G9" s="13" t="s">
        <v>11</v>
      </c>
      <c r="H9" s="1"/>
      <c r="I9" s="1"/>
      <c r="J9" s="19">
        <f>D21*(1+J10)</f>
        <v>4604.6</v>
      </c>
      <c r="K9" s="20">
        <f>E21*(1+K10)</f>
        <v>4604.6</v>
      </c>
      <c r="L9" s="2"/>
    </row>
    <row r="10" spans="1:12" ht="12.75">
      <c r="A10" s="13" t="s">
        <v>6</v>
      </c>
      <c r="B10" s="1"/>
      <c r="C10" s="1"/>
      <c r="D10" s="21">
        <f>D8*(1+D9)</f>
        <v>15.408</v>
      </c>
      <c r="E10" s="15">
        <f>E8*(1+E9)</f>
        <v>15.408</v>
      </c>
      <c r="F10" s="2"/>
      <c r="G10" s="22" t="s">
        <v>22</v>
      </c>
      <c r="H10" s="1"/>
      <c r="I10" s="1"/>
      <c r="J10" s="23">
        <v>0.0465</v>
      </c>
      <c r="K10" s="24">
        <v>0.0465</v>
      </c>
      <c r="L10" s="2"/>
    </row>
    <row r="11" spans="1:12" ht="12.75">
      <c r="A11" s="13" t="s">
        <v>7</v>
      </c>
      <c r="B11" s="1"/>
      <c r="C11" s="1"/>
      <c r="D11" s="25">
        <v>1742</v>
      </c>
      <c r="E11" s="26">
        <v>1742</v>
      </c>
      <c r="F11" s="2"/>
      <c r="G11" s="13" t="s">
        <v>23</v>
      </c>
      <c r="H11" s="1"/>
      <c r="I11" s="1"/>
      <c r="J11" s="27">
        <f>D22</f>
        <v>8.166076363636364</v>
      </c>
      <c r="K11" s="28">
        <f>J11</f>
        <v>8.166076363636364</v>
      </c>
      <c r="L11" s="2"/>
    </row>
    <row r="12" spans="1:12" ht="12.75">
      <c r="A12" s="13"/>
      <c r="B12" s="1"/>
      <c r="C12" s="1"/>
      <c r="D12" s="29" t="s">
        <v>13</v>
      </c>
      <c r="E12" s="30" t="s">
        <v>13</v>
      </c>
      <c r="F12" s="2"/>
      <c r="G12" s="13"/>
      <c r="H12" s="1"/>
      <c r="I12" s="1"/>
      <c r="J12" s="1"/>
      <c r="K12" s="16"/>
      <c r="L12" s="2"/>
    </row>
    <row r="13" spans="1:12" ht="12.75">
      <c r="A13" s="31" t="s">
        <v>8</v>
      </c>
      <c r="B13" s="1"/>
      <c r="C13" s="1"/>
      <c r="D13" s="19">
        <f>D11*D10</f>
        <v>26840.736</v>
      </c>
      <c r="E13" s="20">
        <f>E11*E10</f>
        <v>26840.736</v>
      </c>
      <c r="F13" s="2"/>
      <c r="G13" s="13" t="s">
        <v>24</v>
      </c>
      <c r="H13" s="1"/>
      <c r="I13" s="1"/>
      <c r="J13" s="19">
        <f>J11*J9</f>
        <v>37601.515224</v>
      </c>
      <c r="K13" s="20">
        <f>K11*K9</f>
        <v>37601.515224</v>
      </c>
      <c r="L13" s="2"/>
    </row>
    <row r="14" spans="1:12" ht="12.75">
      <c r="A14" s="13" t="s">
        <v>33</v>
      </c>
      <c r="B14" s="1"/>
      <c r="C14" s="1"/>
      <c r="D14" s="32">
        <v>9040</v>
      </c>
      <c r="E14" s="33">
        <f>D14</f>
        <v>9040</v>
      </c>
      <c r="F14" s="2"/>
      <c r="G14" s="13" t="s">
        <v>25</v>
      </c>
      <c r="H14" s="1"/>
      <c r="I14" s="1"/>
      <c r="J14" s="34">
        <f>-D25</f>
        <v>0</v>
      </c>
      <c r="K14" s="33">
        <f>-E25</f>
        <v>-23354.978400000004</v>
      </c>
      <c r="L14" s="35"/>
    </row>
    <row r="15" spans="1:12" ht="12.75">
      <c r="A15" s="13"/>
      <c r="B15" s="1"/>
      <c r="C15" s="1"/>
      <c r="D15" s="29" t="s">
        <v>13</v>
      </c>
      <c r="E15" s="30" t="s">
        <v>13</v>
      </c>
      <c r="F15" s="2"/>
      <c r="G15" s="13" t="s">
        <v>34</v>
      </c>
      <c r="H15" s="1"/>
      <c r="I15" s="1"/>
      <c r="J15" s="34">
        <f>-D25*$B25*(1-$C$33)</f>
        <v>0</v>
      </c>
      <c r="K15" s="33">
        <f>-E25*$B25*(1-$C$33)</f>
        <v>-840.7792224000001</v>
      </c>
      <c r="L15" s="35"/>
    </row>
    <row r="16" spans="1:12" ht="12.75">
      <c r="A16" s="36" t="s">
        <v>9</v>
      </c>
      <c r="B16" s="1"/>
      <c r="C16" s="1"/>
      <c r="D16" s="19">
        <f>SUM(E13:E15)</f>
        <v>35880.736000000004</v>
      </c>
      <c r="E16" s="20">
        <f>SUM(E13:E15)</f>
        <v>35880.736000000004</v>
      </c>
      <c r="F16" s="2"/>
      <c r="G16" s="37" t="s">
        <v>35</v>
      </c>
      <c r="H16" s="1"/>
      <c r="I16" s="1"/>
      <c r="J16" s="34">
        <f>J9-$C$33*(J9+J17)</f>
        <v>2811.16</v>
      </c>
      <c r="K16" s="33">
        <f>K9-$C$33*(K9+K17)</f>
        <v>2811.16</v>
      </c>
      <c r="L16" s="38"/>
    </row>
    <row r="17" spans="1:12" ht="12.75">
      <c r="A17" s="13" t="s">
        <v>32</v>
      </c>
      <c r="B17" s="1"/>
      <c r="C17" s="1"/>
      <c r="D17" s="32">
        <v>50</v>
      </c>
      <c r="E17" s="33">
        <f>D17</f>
        <v>50</v>
      </c>
      <c r="F17" s="2"/>
      <c r="G17" s="13" t="s">
        <v>29</v>
      </c>
      <c r="H17" s="1"/>
      <c r="I17" s="1"/>
      <c r="J17" s="32">
        <v>-121</v>
      </c>
      <c r="K17" s="33">
        <f>J17</f>
        <v>-121</v>
      </c>
      <c r="L17" s="2"/>
    </row>
    <row r="18" spans="1:12" ht="12.75">
      <c r="A18" s="13"/>
      <c r="B18" s="1"/>
      <c r="C18" s="1"/>
      <c r="D18" s="29" t="s">
        <v>13</v>
      </c>
      <c r="E18" s="30" t="s">
        <v>13</v>
      </c>
      <c r="F18" s="2"/>
      <c r="G18" s="13"/>
      <c r="H18" s="1"/>
      <c r="I18" s="1"/>
      <c r="J18" s="29" t="s">
        <v>13</v>
      </c>
      <c r="K18" s="30" t="s">
        <v>13</v>
      </c>
      <c r="L18" s="2"/>
    </row>
    <row r="19" spans="1:12" ht="15">
      <c r="A19" s="39" t="s">
        <v>10</v>
      </c>
      <c r="B19" s="40"/>
      <c r="C19" s="40"/>
      <c r="D19" s="41">
        <f>SUM(D16:D18)</f>
        <v>35930.736000000004</v>
      </c>
      <c r="E19" s="42">
        <f>SUM(E16:E18)</f>
        <v>35930.736000000004</v>
      </c>
      <c r="F19" s="2"/>
      <c r="G19" s="13" t="s">
        <v>30</v>
      </c>
      <c r="H19" s="1"/>
      <c r="I19" s="1"/>
      <c r="J19" s="19">
        <f>SUM(J13:J18)</f>
        <v>40291.675224000006</v>
      </c>
      <c r="K19" s="20">
        <f>SUM(K13:K18)</f>
        <v>16095.917601599998</v>
      </c>
      <c r="L19" s="2"/>
    </row>
    <row r="20" spans="1:12" ht="12.75">
      <c r="A20" s="13"/>
      <c r="B20" s="1"/>
      <c r="C20" s="1"/>
      <c r="D20" s="1"/>
      <c r="E20" s="16"/>
      <c r="F20" s="2"/>
      <c r="G20" s="43" t="s">
        <v>31</v>
      </c>
      <c r="H20" s="44"/>
      <c r="I20" s="44"/>
      <c r="J20" s="45">
        <f>J19/D26-1</f>
        <v>0.12137071792796017</v>
      </c>
      <c r="K20" s="46">
        <f>K19/E26-1</f>
        <v>0.27991633693702855</v>
      </c>
      <c r="L20" s="2"/>
    </row>
    <row r="21" spans="1:12" ht="12.75">
      <c r="A21" s="13" t="s">
        <v>11</v>
      </c>
      <c r="B21" s="1"/>
      <c r="C21" s="1"/>
      <c r="D21" s="47">
        <v>4400</v>
      </c>
      <c r="E21" s="20">
        <f>D21</f>
        <v>4400</v>
      </c>
      <c r="F21" s="2"/>
      <c r="G21" s="48"/>
      <c r="H21" s="2"/>
      <c r="I21" s="2"/>
      <c r="J21" s="2"/>
      <c r="K21" s="2"/>
      <c r="L21" s="49"/>
    </row>
    <row r="22" spans="1:12" ht="12.75">
      <c r="A22" s="50" t="s">
        <v>12</v>
      </c>
      <c r="B22" s="49"/>
      <c r="C22" s="49"/>
      <c r="D22" s="51">
        <f>D19/D21</f>
        <v>8.166076363636364</v>
      </c>
      <c r="E22" s="52">
        <f>E19/E21</f>
        <v>8.166076363636364</v>
      </c>
      <c r="F22" s="2"/>
      <c r="G22" s="1"/>
      <c r="H22" s="1"/>
      <c r="I22" s="1"/>
      <c r="J22" s="1"/>
      <c r="K22" s="1"/>
      <c r="L22" s="1"/>
    </row>
    <row r="23" spans="1:12" ht="12.75">
      <c r="A23" s="53"/>
      <c r="B23" s="1"/>
      <c r="C23" s="1"/>
      <c r="D23" s="1"/>
      <c r="E23" s="54"/>
      <c r="F23" s="1"/>
      <c r="G23" s="1"/>
      <c r="H23" s="1"/>
      <c r="I23" s="1"/>
      <c r="J23" s="1"/>
      <c r="K23" s="1"/>
      <c r="L23" s="1"/>
    </row>
    <row r="24" spans="1:12" ht="12.75">
      <c r="A24" s="55" t="s">
        <v>14</v>
      </c>
      <c r="B24" s="56"/>
      <c r="C24" s="56"/>
      <c r="D24" s="57" t="s">
        <v>2</v>
      </c>
      <c r="E24" s="58" t="s">
        <v>3</v>
      </c>
      <c r="F24" s="1"/>
      <c r="G24" s="1"/>
      <c r="H24" s="1"/>
      <c r="I24" s="1"/>
      <c r="J24" s="1"/>
      <c r="K24" s="1"/>
      <c r="L24" s="1"/>
    </row>
    <row r="25" spans="1:12" ht="12.75">
      <c r="A25" s="13" t="s">
        <v>15</v>
      </c>
      <c r="B25" s="59">
        <v>0.06</v>
      </c>
      <c r="C25" s="60" t="s">
        <v>26</v>
      </c>
      <c r="D25" s="19">
        <f>D30*D19</f>
        <v>0</v>
      </c>
      <c r="E25" s="20">
        <f>E30*E19</f>
        <v>23354.978400000004</v>
      </c>
      <c r="F25" s="1"/>
      <c r="G25" s="75"/>
      <c r="H25" s="75"/>
      <c r="I25" s="75"/>
      <c r="J25" s="75"/>
      <c r="K25" s="75"/>
      <c r="L25" s="75"/>
    </row>
    <row r="26" spans="1:12" ht="12.75">
      <c r="A26" s="13" t="s">
        <v>16</v>
      </c>
      <c r="B26" s="1"/>
      <c r="C26" s="1"/>
      <c r="D26" s="61">
        <f>D19-D25</f>
        <v>35930.736000000004</v>
      </c>
      <c r="E26" s="62">
        <f>E19-E25</f>
        <v>12575.7576</v>
      </c>
      <c r="F26" s="1"/>
      <c r="G26" s="75"/>
      <c r="H26" s="75"/>
      <c r="I26" s="75"/>
      <c r="J26" s="75"/>
      <c r="K26" s="75"/>
      <c r="L26" s="75"/>
    </row>
    <row r="27" spans="1:6" ht="12.75">
      <c r="A27" s="13"/>
      <c r="B27" s="1"/>
      <c r="C27" s="1"/>
      <c r="D27" s="29" t="s">
        <v>13</v>
      </c>
      <c r="E27" s="30" t="s">
        <v>13</v>
      </c>
      <c r="F27" s="1"/>
    </row>
    <row r="28" spans="1:6" ht="15">
      <c r="A28" s="13" t="s">
        <v>17</v>
      </c>
      <c r="B28" s="1"/>
      <c r="C28" s="1"/>
      <c r="D28" s="63">
        <f>SUM(D25:D27)</f>
        <v>35930.736000000004</v>
      </c>
      <c r="E28" s="64">
        <f>SUM(E25:E27)</f>
        <v>35930.736000000004</v>
      </c>
      <c r="F28" s="1"/>
    </row>
    <row r="29" spans="1:6" ht="12.75">
      <c r="A29" s="13"/>
      <c r="B29" s="1"/>
      <c r="C29" s="1"/>
      <c r="D29" s="1"/>
      <c r="E29" s="16"/>
      <c r="F29" s="1"/>
    </row>
    <row r="30" spans="1:6" ht="13.5">
      <c r="A30" s="65" t="s">
        <v>18</v>
      </c>
      <c r="B30" s="66"/>
      <c r="C30" s="66"/>
      <c r="D30" s="67">
        <v>0</v>
      </c>
      <c r="E30" s="68">
        <v>0.65</v>
      </c>
      <c r="F30" s="1"/>
    </row>
    <row r="31" spans="1:6" ht="13.5">
      <c r="A31" s="69" t="s">
        <v>19</v>
      </c>
      <c r="B31" s="70"/>
      <c r="C31" s="70"/>
      <c r="D31" s="71">
        <f>D25/D21</f>
        <v>0</v>
      </c>
      <c r="E31" s="72">
        <f>E25/E21</f>
        <v>5.307949636363637</v>
      </c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73" t="s">
        <v>27</v>
      </c>
      <c r="B33" s="56"/>
      <c r="C33" s="74">
        <v>0.4</v>
      </c>
      <c r="D33" s="75"/>
      <c r="E33" s="75"/>
      <c r="F33" s="75"/>
    </row>
    <row r="34" spans="1:6" ht="12.75">
      <c r="A34" s="76" t="s">
        <v>28</v>
      </c>
      <c r="B34" s="1"/>
      <c r="C34" s="1"/>
      <c r="D34" s="75"/>
      <c r="E34" s="75"/>
      <c r="F34" s="7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DN</Manager>
  <Company>Apple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Dell LBO</dc:title>
  <dc:subject>Dell LBO Valuation</dc:subject>
  <dc:creator>DN</dc:creator>
  <cp:keywords/>
  <dc:description>Illustration purposes only -No commercial value</dc:description>
  <cp:lastModifiedBy>Dan  A Nita</cp:lastModifiedBy>
  <dcterms:created xsi:type="dcterms:W3CDTF">2013-01-21T01:37:35Z</dcterms:created>
  <dcterms:modified xsi:type="dcterms:W3CDTF">2013-01-21T09:23:22Z</dcterms:modified>
  <cp:category>LBO </cp:category>
  <cp:version/>
  <cp:contentType/>
  <cp:contentStatus/>
</cp:coreProperties>
</file>